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codeName="ThisWorkbook" defaultThemeVersion="124226"/>
  <workbookProtection lockStructure="1" workbookPassword="8f74"/>
  <bookViews>
    <workbookView xWindow="0" yWindow="0" windowWidth="19200" windowHeight="7236" tabRatio="490" firstSheet="1" activeTab="1"/>
  </bookViews>
  <sheets>
    <sheet name="3-Point Estimates" sheetId="45" state="hidden" r:id="rId1"/>
    <sheet name="Factory Input" sheetId="18" r:id="rId2"/>
    <sheet name="Model" sheetId="27" state="hidden" r:id="rId3"/>
    <sheet name="Lookup" sheetId="20" state="hidden" r:id="rId4"/>
  </sheets>
  <definedNames>
    <definedName name="bp">#REF!</definedName>
    <definedName name="bpf">#REF!</definedName>
    <definedName name="bps">#REF!</definedName>
    <definedName name="bpsf">#REF!</definedName>
    <definedName name="db">#REF!</definedName>
    <definedName name="dbf">#REF!</definedName>
    <definedName name="ef">#REF!</definedName>
    <definedName name="eff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500190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41183.5951388889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">#REF!</definedName>
    <definedName name="langf">#REF!</definedName>
    <definedName name="loc">#REF!</definedName>
    <definedName name="locf">#REF!</definedName>
    <definedName name="nf">#REF!</definedName>
    <definedName name="nff">#REF!</definedName>
    <definedName name="nr">#REF!</definedName>
    <definedName name="nrf">#REF!</definedName>
    <definedName name="ns">#REF!</definedName>
    <definedName name="nsf">#REF!</definedName>
    <definedName name="nt">#REF!</definedName>
    <definedName name="ntf">#REF!</definedName>
    <definedName name="op">#REF!</definedName>
    <definedName name="opf">#REF!</definedName>
    <definedName name="OS">#REF!</definedName>
    <definedName name="OSf">#REF!</definedName>
    <definedName name="tp">#REF!</definedName>
    <definedName name="tpf">#REF!</definedName>
    <definedName name="bp" localSheetId="0">#REF!</definedName>
    <definedName name="bpf" localSheetId="0">#REF!</definedName>
    <definedName name="bps" localSheetId="0">#REF!</definedName>
    <definedName name="bpsf" localSheetId="0">#REF!</definedName>
    <definedName name="db" localSheetId="0">#REF!</definedName>
    <definedName name="dbf" localSheetId="0">#REF!</definedName>
    <definedName name="ef" localSheetId="0">#REF!</definedName>
    <definedName name="eff" localSheetId="0">#REF!</definedName>
    <definedName name="lang" localSheetId="0">#REF!</definedName>
    <definedName name="langf" localSheetId="0">#REF!</definedName>
    <definedName name="loc" localSheetId="0">#REF!</definedName>
    <definedName name="locf" localSheetId="0">#REF!</definedName>
    <definedName name="nf" localSheetId="0">#REF!</definedName>
    <definedName name="nff" localSheetId="0">#REF!</definedName>
    <definedName name="nr" localSheetId="0">#REF!</definedName>
    <definedName name="nrf" localSheetId="0">#REF!</definedName>
    <definedName name="ns" localSheetId="0">#REF!</definedName>
    <definedName name="nsf" localSheetId="0">#REF!</definedName>
    <definedName name="nt" localSheetId="0">#REF!</definedName>
    <definedName name="ntf" localSheetId="0">#REF!</definedName>
    <definedName name="op" localSheetId="0">#REF!</definedName>
    <definedName name="opf" localSheetId="0">#REF!</definedName>
    <definedName name="OS" localSheetId="0">#REF!</definedName>
    <definedName name="OSf" localSheetId="0">#REF!</definedName>
    <definedName name="tp" localSheetId="0">#REF!</definedName>
    <definedName name="tpf" localSheetId="0">#REF!</definedName>
  </definedNames>
  <calcPr calcId="171027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1st iteration base estimates</t>
        </r>
      </text>
    </comment>
  </commentList>
</comments>
</file>

<file path=xl/sharedStrings.xml><?xml version="1.0" encoding="utf-8"?>
<sst xmlns="http://schemas.openxmlformats.org/spreadsheetml/2006/main" count="392" uniqueCount="392">
  <si>
    <t>Complexity Scale Factors</t>
  </si>
  <si>
    <t>OS Complexity Lookup</t>
  </si>
  <si>
    <t>Business Rule /UI Complexity/Workflows</t>
  </si>
  <si>
    <t>Source to Target Framework</t>
  </si>
  <si>
    <t>Source to Target Database</t>
  </si>
  <si>
    <t>App Size Complexity Look up</t>
  </si>
  <si>
    <t>DB Size Lookup</t>
  </si>
  <si>
    <t>Data Size Loopkup</t>
  </si>
  <si>
    <t>Architecture Lookup</t>
  </si>
  <si>
    <t>Third Party Components</t>
  </si>
  <si>
    <t>Environment Lookup</t>
  </si>
  <si>
    <t>External Interfaces</t>
  </si>
  <si>
    <t>Internal Interfaces</t>
  </si>
  <si>
    <t>Concurrent Usage</t>
  </si>
  <si>
    <t>Location Complexity</t>
  </si>
  <si>
    <t>I18N and L10N Complexity</t>
  </si>
  <si>
    <t>Document availability</t>
  </si>
  <si>
    <t>Source Target OS</t>
  </si>
  <si>
    <t>Complexity Rating</t>
  </si>
  <si>
    <t>Criteria</t>
  </si>
  <si>
    <t>Complexity Rating/Workflows</t>
  </si>
  <si>
    <t>Source code Size</t>
  </si>
  <si>
    <t>No. of App objects (Screens, Reports, Programs)</t>
  </si>
  <si>
    <t>No. of DB Objects</t>
  </si>
  <si>
    <t>Data suze (MB)</t>
  </si>
  <si>
    <t>Architecture</t>
  </si>
  <si>
    <t>No. of 3rd Party Components</t>
  </si>
  <si>
    <t>No. of Env</t>
  </si>
  <si>
    <t>No. of Ext Interfaces</t>
  </si>
  <si>
    <t>No. of internal Interfaces</t>
  </si>
  <si>
    <t>Concurrent Users</t>
  </si>
  <si>
    <t>Location</t>
  </si>
  <si>
    <t>I18N/L10N Requirements</t>
  </si>
  <si>
    <t>Test case availability</t>
  </si>
  <si>
    <t>Win 2016 to Win 2016</t>
  </si>
  <si>
    <t>Simple</t>
  </si>
  <si>
    <t>.Net 4.5 to .Net 4.6</t>
  </si>
  <si>
    <t>Oracle 5 to 12c</t>
  </si>
  <si>
    <t>0-14k</t>
  </si>
  <si>
    <t>&lt;25</t>
  </si>
  <si>
    <t>0-30 tables</t>
  </si>
  <si>
    <t>Upto 100 GB</t>
  </si>
  <si>
    <t>Unclustered</t>
  </si>
  <si>
    <t>None</t>
  </si>
  <si>
    <t>Upto 1</t>
  </si>
  <si>
    <t>Upto2</t>
  </si>
  <si>
    <t>Upto 50</t>
  </si>
  <si>
    <t>Single location</t>
  </si>
  <si>
    <t>90-100%</t>
  </si>
  <si>
    <t>Win 2012 to Win 2016</t>
  </si>
  <si>
    <t>Medium</t>
  </si>
  <si>
    <t>.Net 4.0 to .Net 4.6</t>
  </si>
  <si>
    <t>Oracle 6 to 12c</t>
  </si>
  <si>
    <t>15-49k</t>
  </si>
  <si>
    <t>25-49</t>
  </si>
  <si>
    <t>31-60 tables</t>
  </si>
  <si>
    <t>100-300 GB</t>
  </si>
  <si>
    <t>Clustered 3 tier</t>
  </si>
  <si>
    <t>upto 5</t>
  </si>
  <si>
    <t>2 to 3</t>
  </si>
  <si>
    <t>2-5</t>
  </si>
  <si>
    <t>50 to 100</t>
  </si>
  <si>
    <t>Multi-location</t>
  </si>
  <si>
    <t xml:space="preserve">Only UI </t>
  </si>
  <si>
    <t>70-90%</t>
  </si>
  <si>
    <t>Win 2008 Win 2016</t>
  </si>
  <si>
    <t>Complex</t>
  </si>
  <si>
    <t>.Net 3.5 to .Net 4.6</t>
  </si>
  <si>
    <t>Oracle 7 to 12c</t>
  </si>
  <si>
    <t>50-99k</t>
  </si>
  <si>
    <t>50-74</t>
  </si>
  <si>
    <t>61-90 tables</t>
  </si>
  <si>
    <t>300-500GB</t>
  </si>
  <si>
    <t>Large Enterprise H/A</t>
  </si>
  <si>
    <t>6 to 10</t>
  </si>
  <si>
    <t>4 to 5</t>
  </si>
  <si>
    <t>6-10</t>
  </si>
  <si>
    <t>100-200</t>
  </si>
  <si>
    <t>Multi-location,Language</t>
  </si>
  <si>
    <t>UI+Data - single byte</t>
  </si>
  <si>
    <t>70% available</t>
  </si>
  <si>
    <t>Win 2008 to Win 2012</t>
  </si>
  <si>
    <t>Not Avl</t>
  </si>
  <si>
    <t>.Net 3.0 to .Net 4.6</t>
  </si>
  <si>
    <t>Oracle 8 to 12c</t>
  </si>
  <si>
    <t>100 - 199k</t>
  </si>
  <si>
    <t>75-89</t>
  </si>
  <si>
    <t>91-120 tables</t>
  </si>
  <si>
    <t>500 - 750GB</t>
  </si>
  <si>
    <t>11 to 15</t>
  </si>
  <si>
    <t>6 to 7</t>
  </si>
  <si>
    <t>11-15</t>
  </si>
  <si>
    <t>200-500</t>
  </si>
  <si>
    <t>UI+Data-Multi-byte</t>
  </si>
  <si>
    <t>60-70%</t>
  </si>
  <si>
    <t>Win 2003 to Win 2016</t>
  </si>
  <si>
    <t>NA</t>
  </si>
  <si>
    <t>.Net 2.0 to .Net 4.6</t>
  </si>
  <si>
    <t>Oracle 9 to 12c</t>
  </si>
  <si>
    <t>200-299k</t>
  </si>
  <si>
    <t>90-109</t>
  </si>
  <si>
    <t>121-150 tables</t>
  </si>
  <si>
    <t>750GB-1TB</t>
  </si>
  <si>
    <t>16 to 20</t>
  </si>
  <si>
    <t>7 to 8</t>
  </si>
  <si>
    <t>16-20</t>
  </si>
  <si>
    <t>500-1000</t>
  </si>
  <si>
    <t>40-60%</t>
  </si>
  <si>
    <t>Win 2003 to Win 2012</t>
  </si>
  <si>
    <t>Oracle 10g to 12c</t>
  </si>
  <si>
    <t>300-399k</t>
  </si>
  <si>
    <t>110-129</t>
  </si>
  <si>
    <t>151-180 tables</t>
  </si>
  <si>
    <t>1TB - 1.5TB</t>
  </si>
  <si>
    <t>21 to 25</t>
  </si>
  <si>
    <t>21-25</t>
  </si>
  <si>
    <t>1000-1500</t>
  </si>
  <si>
    <t>20-40%</t>
  </si>
  <si>
    <t>Win 2000 to Win 2012</t>
  </si>
  <si>
    <t>Oracle 11g to 12c</t>
  </si>
  <si>
    <t>400-499k</t>
  </si>
  <si>
    <t>130-149</t>
  </si>
  <si>
    <t>181-210 tables</t>
  </si>
  <si>
    <t>1.5TB-2TB</t>
  </si>
  <si>
    <t>26-30</t>
  </si>
  <si>
    <t>26 to 30</t>
  </si>
  <si>
    <t>1500-2000</t>
  </si>
  <si>
    <t>0-20%</t>
  </si>
  <si>
    <t>Win 2000 to Win 2016</t>
  </si>
  <si>
    <t>Java EE7 to JavaEE7</t>
  </si>
  <si>
    <t>Oracle 12c to 12c</t>
  </si>
  <si>
    <t>500-599K</t>
  </si>
  <si>
    <t>150-169</t>
  </si>
  <si>
    <t>211-240 tables</t>
  </si>
  <si>
    <t>31 to 35</t>
  </si>
  <si>
    <t>2000-2500</t>
  </si>
  <si>
    <t>Win NT 4 Win 2016</t>
  </si>
  <si>
    <t>Java EE6 to Java EE7</t>
  </si>
  <si>
    <t>SQL Server 2000 to 2016</t>
  </si>
  <si>
    <t>600-699K</t>
  </si>
  <si>
    <t>170-189</t>
  </si>
  <si>
    <t>241-270 tables</t>
  </si>
  <si>
    <t>Win NT 4 to Win 2012</t>
  </si>
  <si>
    <t>Java EE5 to JavaEE7</t>
  </si>
  <si>
    <t>SQL Server 2005 to 2016</t>
  </si>
  <si>
    <t>700-799K</t>
  </si>
  <si>
    <t>190-220</t>
  </si>
  <si>
    <t>271-300 tables</t>
  </si>
  <si>
    <t>RH7 to RH7</t>
  </si>
  <si>
    <t>J2EE 1.4 to JavaEE7</t>
  </si>
  <si>
    <t>SQL Server 2008 to 2016</t>
  </si>
  <si>
    <t>Lotus Notes Data</t>
  </si>
  <si>
    <t>Suse11 to Suse 11</t>
  </si>
  <si>
    <t>J2EE1.3 to Java EE7</t>
  </si>
  <si>
    <t>SQL Server 2012 to 2016</t>
  </si>
  <si>
    <t>Upto 5GB</t>
  </si>
  <si>
    <t>Effort from 3 Point Estimator Model</t>
  </si>
  <si>
    <t>RH6 to RH7</t>
  </si>
  <si>
    <t>J2EE1.2 to JavaEE7</t>
  </si>
  <si>
    <t>SQL Server 2014 to 2016</t>
  </si>
  <si>
    <t>Lotus Notes</t>
  </si>
  <si>
    <t>5GB to 10GB</t>
  </si>
  <si>
    <t>Simple Effort</t>
  </si>
  <si>
    <t>Suse 10 to Suse 11</t>
  </si>
  <si>
    <t>SQL Server 2016 to 2016</t>
  </si>
  <si>
    <t>Upto 15</t>
  </si>
  <si>
    <t>10GB to 15GB</t>
  </si>
  <si>
    <t>Medium Effort</t>
  </si>
  <si>
    <t>RH5 to RH 7</t>
  </si>
  <si>
    <t>MySQL v 3.xMySQL v 5.7</t>
  </si>
  <si>
    <t>16-25</t>
  </si>
  <si>
    <t>15GB to 30GB</t>
  </si>
  <si>
    <t>Complex Effort</t>
  </si>
  <si>
    <t>Suse 9 to Suse 11</t>
  </si>
  <si>
    <t>Access 2013 to .Net</t>
  </si>
  <si>
    <t>MySQL v 4.xMySQL v 5.7</t>
  </si>
  <si>
    <t>26-40</t>
  </si>
  <si>
    <t>30GB to 50GB</t>
  </si>
  <si>
    <t>Complex/Simple Ratio</t>
  </si>
  <si>
    <t>RH4 to RH7</t>
  </si>
  <si>
    <t>Access 2010 to .Net</t>
  </si>
  <si>
    <t>MySQL v 5.0MySQL v 5.7</t>
  </si>
  <si>
    <t>41-60</t>
  </si>
  <si>
    <t>50GB to 70GB</t>
  </si>
  <si>
    <t>Suse 8 to Suse 11</t>
  </si>
  <si>
    <t>Access 2007 to .Net</t>
  </si>
  <si>
    <t>MySQL v 5.1MySQL v 5.7</t>
  </si>
  <si>
    <t>61-80</t>
  </si>
  <si>
    <t>70GB to 100GB</t>
  </si>
  <si>
    <t>Source to TargetOS</t>
  </si>
  <si>
    <t>RH3 to RH7</t>
  </si>
  <si>
    <t>Access 2003 to .Net</t>
  </si>
  <si>
    <t>MySQL v 5.5MySQL v 5.7</t>
  </si>
  <si>
    <t>81-100</t>
  </si>
  <si>
    <t>Business Rule/UIComplexity</t>
  </si>
  <si>
    <t>AIX 7.2 to Linux</t>
  </si>
  <si>
    <t>Access 2002 to .Net</t>
  </si>
  <si>
    <t>MySQL v 5.6MySQL v 5.7</t>
  </si>
  <si>
    <t>Solaris 11.x to Linux</t>
  </si>
  <si>
    <t>Access 2000 to .Net</t>
  </si>
  <si>
    <t>MySQL v 5.7MySQL v 5.7</t>
  </si>
  <si>
    <t>Soure to Target Middleware</t>
  </si>
  <si>
    <t>HP UX 11i V3 to Linux</t>
  </si>
  <si>
    <t>Not Available</t>
  </si>
  <si>
    <t>Source to target DB</t>
  </si>
  <si>
    <t>AIX 7.1 to Linux</t>
  </si>
  <si>
    <t>App Size Complexity (SLOC, Screens, reports)</t>
  </si>
  <si>
    <t xml:space="preserve">Solaris 10  to Linux</t>
  </si>
  <si>
    <t>Relational to Relational w/o StoredProc</t>
  </si>
  <si>
    <t>DB Size/No. of DB Objects</t>
  </si>
  <si>
    <t>AIX 6.1 to Linux</t>
  </si>
  <si>
    <t>Relational to Relational with StoredProc</t>
  </si>
  <si>
    <t>Data Size</t>
  </si>
  <si>
    <t>HP UX 11i V2 to Linux</t>
  </si>
  <si>
    <t>Mainframe DB2 to Relational</t>
  </si>
  <si>
    <t>Solaris 9 to Linux</t>
  </si>
  <si>
    <t>Mainframe DB2 and VSAM to relational</t>
  </si>
  <si>
    <t>No. of Environments</t>
  </si>
  <si>
    <t>AIX 5L5.1,5.2, 5.3 to LINUX</t>
  </si>
  <si>
    <t>DB 400 to Relational</t>
  </si>
  <si>
    <t>Solaris 8,7 to Linux</t>
  </si>
  <si>
    <t>Mainframe IMS to Relational</t>
  </si>
  <si>
    <t>HP UX 11i V1 to Linux</t>
  </si>
  <si>
    <t>Architecture Complexity</t>
  </si>
  <si>
    <t>Not Avl or Medium Complexity</t>
  </si>
  <si>
    <t>Concurrent users</t>
  </si>
  <si>
    <t>Internationalization/Localization</t>
  </si>
  <si>
    <t>Doc /Data Availability</t>
  </si>
  <si>
    <t>Workflow</t>
  </si>
  <si>
    <t>Sr.No</t>
  </si>
  <si>
    <t>Application Name</t>
  </si>
  <si>
    <t>Migration Factory Line and Sub Track</t>
  </si>
  <si>
    <t xml:space="preserve">Business Rule/Workflow/UI </t>
  </si>
  <si>
    <t>Source to Target Language/ Framework</t>
  </si>
  <si>
    <t>Total Complexity</t>
  </si>
  <si>
    <t>Total Hours</t>
  </si>
  <si>
    <t>Migration Factory Line</t>
  </si>
  <si>
    <t>Complex to Simple Ratio</t>
  </si>
  <si>
    <t>Factory line Group</t>
  </si>
  <si>
    <t>Business Rule/Workflow/UIComplexity</t>
  </si>
  <si>
    <t>App Size Complexity (SLOC, Screens, reports, Scripts)</t>
  </si>
  <si>
    <t>No. of External Interfaces</t>
  </si>
  <si>
    <r xmlns="http://schemas.openxmlformats.org/spreadsheetml/2006/main">
      <t xml:space="preserve">Analysis </t>
    </r>
    <r xmlns="http://schemas.openxmlformats.org/spreadsheetml/2006/main">
      <rPr>
        <b/>
        <i/>
        <sz val="8"/>
        <color theme="0"/>
        <rFont val="Calibri"/>
        <family val="2"/>
        <scheme val="minor"/>
      </rPr>
      <t>(including Source Code Analysis)</t>
    </r>
  </si>
  <si>
    <t>Design and Planning</t>
  </si>
  <si>
    <t xml:space="preserve">Transformation Treatment   </t>
  </si>
  <si>
    <t>Testing</t>
  </si>
  <si>
    <t>UAT Support</t>
  </si>
  <si>
    <t>Deployment / Release</t>
  </si>
  <si>
    <t>Warranty Support</t>
  </si>
  <si>
    <t>Project Management</t>
  </si>
  <si>
    <t>Total</t>
  </si>
  <si>
    <t>Architect/Migration Lead</t>
  </si>
  <si>
    <t>Sr. Developers</t>
  </si>
  <si>
    <t>Developer</t>
  </si>
  <si>
    <t>Test Lead/Test Manager</t>
  </si>
  <si>
    <t>Sr. Tester</t>
  </si>
  <si>
    <t>Tester</t>
  </si>
  <si>
    <t>Build &amp; Deployment Engineer</t>
  </si>
  <si>
    <t>PM</t>
  </si>
  <si>
    <t>Windows Upgrade</t>
  </si>
  <si>
    <t>Linux to Linux</t>
  </si>
  <si>
    <t>U2L-Java</t>
  </si>
  <si>
    <t>U2L-Others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</si>
  <si>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</si>
  <si>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</si>
  <si>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</si>
  <si>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</si>
  <si>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</si>
  <si>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</si>
  <si>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</si>
  <si>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</si>
  <si>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Upgrade- MySQL/SQL Server</t>
  </si>
  <si>
    <t>DB Upgrade - Oracle</t>
  </si>
  <si>
    <t>Cross DB Migration - Non Cluster</t>
  </si>
  <si>
    <t>Cross DB Migratio - Clustered</t>
  </si>
  <si>
    <t xml:space="preserve">Refactor Java - Java/MW  upgrade</t>
  </si>
  <si>
    <t>Refactor Java - Spring, Hibernate</t>
  </si>
  <si>
    <t>Refactor Java - Middleware Migration</t>
  </si>
  <si>
    <t>Refactor Java - UI Modernization</t>
  </si>
  <si>
    <t>Refactor Java - Stateless &amp; scalable</t>
  </si>
  <si>
    <t>These tracks need to be validated with real implementations</t>
  </si>
  <si>
    <t>Architect</t>
  </si>
  <si>
    <t>Test Lead</t>
  </si>
  <si>
    <t>Sr.Developer</t>
  </si>
  <si>
    <t>Sr. Testers</t>
  </si>
  <si>
    <t>Treatment ↓ / Complexity Factor →</t>
  </si>
  <si>
    <t>Simple (person hours)</t>
  </si>
  <si>
    <t>Medium (person hours)</t>
  </si>
  <si>
    <t>High (person hours)</t>
  </si>
  <si>
    <t>Windows to Windows Migration</t>
  </si>
  <si>
    <t>Unix to Linux (U2L) - Java</t>
  </si>
  <si>
    <t>Unix to Linux (U2L) - Other Technologies</t>
  </si>
  <si>
    <t>Binary Application Migration</t>
  </si>
  <si>
    <t>Packaged Application Migration</t>
  </si>
  <si>
    <t>Note: Any parameters beyond the range given below need to be assessed on case-by-case basis and estimated</t>
  </si>
  <si>
    <t>Contains all activities, including project management</t>
  </si>
  <si>
    <t>Treatment ↓ / Complexity Factor (effort in person hours) →</t>
  </si>
  <si>
    <t>Windows Platform Upgrade</t>
  </si>
  <si>
    <t>Source 'OS / Platform:</t>
  </si>
  <si>
    <t>Windows 20012</t>
  </si>
  <si>
    <t>Windows 2008</t>
  </si>
  <si>
    <t>Windows 2003</t>
  </si>
  <si>
    <t xml:space="preserve">Number of Objects (Screens / Forms / Reports / Programs): </t>
  </si>
  <si>
    <t>&lt; 25</t>
  </si>
  <si>
    <t>26-90</t>
  </si>
  <si>
    <t>91-150</t>
  </si>
  <si>
    <t>Interfaces:</t>
  </si>
  <si>
    <t>&lt;2</t>
  </si>
  <si>
    <t>3-5</t>
  </si>
  <si>
    <t>Environments:</t>
  </si>
  <si>
    <t>2,3</t>
  </si>
  <si>
    <t>4,5</t>
  </si>
  <si>
    <t>Servers:</t>
  </si>
  <si>
    <t>1 - Single tiered</t>
  </si>
  <si>
    <t>2,3 - Multi-tiered</t>
  </si>
  <si>
    <t>4-6 - Multi-tiered with Load balancing and failover</t>
  </si>
  <si>
    <t>Database tables/Objects</t>
  </si>
  <si>
    <t>&lt;100</t>
  </si>
  <si>
    <t>100-199</t>
  </si>
  <si>
    <t>200-350</t>
  </si>
  <si>
    <t>ASP to ASP.NET</t>
  </si>
  <si>
    <t>Windows 2012</t>
  </si>
  <si>
    <t>Third Party Components/References</t>
  </si>
  <si>
    <t>&lt;5</t>
  </si>
  <si>
    <t>5-10</t>
  </si>
  <si>
    <t>11-20</t>
  </si>
  <si>
    <t>MS-Access to ASP.NET</t>
  </si>
  <si>
    <t>Upgrade .Net Framework</t>
  </si>
  <si>
    <t>Source OS / Platform:</t>
  </si>
  <si>
    <t>.Net Framework version</t>
  </si>
  <si>
    <t>.Net 3.5 and above</t>
  </si>
  <si>
    <t>.Net 3.0 and above</t>
  </si>
  <si>
    <t>.Net 2.0 and above</t>
  </si>
  <si>
    <t xml:space="preserve"> &lt; 25</t>
  </si>
  <si>
    <t>4-6</t>
  </si>
  <si>
    <t>VB to VB.NET or C#.Net</t>
  </si>
  <si>
    <t>OS / Platform:</t>
  </si>
  <si>
    <t>Windows 2008/2012</t>
  </si>
  <si>
    <t>Windows 2000</t>
  </si>
  <si>
    <t>CFML to ASP. NET</t>
  </si>
  <si>
    <t>Unix to Linux U2L Migration</t>
  </si>
  <si>
    <t>Linux Platform Upgrade</t>
  </si>
  <si>
    <t>Same version on source and target</t>
  </si>
  <si>
    <t xml:space="preserve">Source Linux versions include RHEL 5 or above  or SLES 9 or above.</t>
  </si>
  <si>
    <t>Source Linux versions include RHEL 4 or above and Ubuntu 14 or above or SLES 8 or above.</t>
  </si>
  <si>
    <t>U2L - Java</t>
  </si>
  <si>
    <t>RHEL Linux 5.x,6.x</t>
  </si>
  <si>
    <t>RHEL Linux 4.x</t>
  </si>
  <si>
    <t>Unix / Solaris</t>
  </si>
  <si>
    <t>U2L - C, C++, Perl</t>
  </si>
  <si>
    <t>Java Refactor - Java /JEE Version Upgrade</t>
  </si>
  <si>
    <t>Java /JEE Version</t>
  </si>
  <si>
    <t>Java EE6, EE7</t>
  </si>
  <si>
    <t>Java EE5, J2EE1.4</t>
  </si>
  <si>
    <t>J2EE1.3, J2EE1.2</t>
  </si>
  <si>
    <t>Java Refactor - Refactor to Spring and Hibernate</t>
  </si>
  <si>
    <t>Java/JEE Version</t>
  </si>
  <si>
    <t>Source Framework</t>
  </si>
  <si>
    <t>Spring, Hibernate lower versions</t>
  </si>
  <si>
    <t>Struts, DAO</t>
  </si>
  <si>
    <t>No MVC framework used</t>
  </si>
  <si>
    <t>Number of Objects (Screens / Forms / Reports / Programs)</t>
  </si>
  <si>
    <t>Interfaces</t>
  </si>
  <si>
    <t>Environments</t>
  </si>
  <si>
    <t>Java Refactor - App Server Migration</t>
  </si>
  <si>
    <t>Lotus Notes Migration</t>
  </si>
  <si>
    <t>Lotus Notes to Sharepoint O365</t>
  </si>
  <si>
    <t>Data Size:</t>
  </si>
  <si>
    <t>&lt;10 GB</t>
  </si>
  <si>
    <t>11-30 GB</t>
  </si>
  <si>
    <t>31-50 GB</t>
  </si>
  <si>
    <t>COTS Migration</t>
  </si>
  <si>
    <t>COTS Upgrade (migrating to new environment with vendor support)</t>
  </si>
  <si>
    <t>Decommission</t>
  </si>
  <si>
    <t xml:space="preserve">Decommission </t>
  </si>
  <si>
    <t>Database Migration</t>
  </si>
  <si>
    <t>DB - MySQL/MS SQL/Postgres/DB2 Upgrade</t>
  </si>
  <si>
    <t>Clustering / # of Nodes:</t>
  </si>
  <si>
    <t>Standalone Server</t>
  </si>
  <si>
    <t>Clustered - 2 Nodes</t>
  </si>
  <si>
    <t xml:space="preserve">Clustered -  3/4 Nodes</t>
  </si>
  <si>
    <t xml:space="preserve">Number of DB Objects: </t>
  </si>
  <si>
    <t>101-300</t>
  </si>
  <si>
    <t>301-500</t>
  </si>
  <si>
    <t>DB size:</t>
  </si>
  <si>
    <t>&lt;500 GB</t>
  </si>
  <si>
    <t>500 GB - 1 TB</t>
  </si>
  <si>
    <t>1 TB - 1.5 TB</t>
  </si>
  <si>
    <t>DB - Oracle Upgrade</t>
  </si>
  <si>
    <t xml:space="preserve">Clustering / # of Nodes: </t>
  </si>
  <si>
    <t>DB - Vendor Change, Non Cluster</t>
  </si>
  <si>
    <t xml:space="preserve">DB - Vendor Change, Clustered (2 Nodes assumed)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</si>
</sst>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  <numFmt numFmtId="166" formatCode="0.000%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0.0999786370433668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3" fillId="0" borderId="0"/>
    <xf numFmtId="44" fontId="3" fillId="0" borderId="0"/>
  </cellStyleXfs>
  <cellXfs count="216"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1" applyProtection="1"/>
    <xf numFmtId="164" applyNumberFormat="1" fontId="3" applyFont="1" fillId="0" applyFill="1" borderId="0" applyBorder="1" xfId="2" applyProtection="1"/>
    <xf numFmtId="44" applyNumberFormat="1" fontId="3" applyFont="1" fillId="0" applyFill="1" borderId="0" applyBorder="1" xfId="3" applyProtection="1"/>
    <xf numFmtId="9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>
      <alignment wrapText="1"/>
    </xf>
    <xf numFmtId="0" applyNumberFormat="1" fontId="0" applyFont="1" fillId="3" applyFill="1" borderId="14" applyBorder="1" xfId="0" applyProtection="1"/>
    <xf numFmtId="0" applyNumberFormat="1" fontId="0" applyFont="1" fillId="3" applyFill="1" borderId="15" applyBorder="1" xfId="0" applyProtection="1"/>
    <xf numFmtId="2" applyNumberFormat="1" fontId="1" applyFont="1" fillId="0" applyFill="1" borderId="0" applyBorder="1" xfId="0" applyProtection="1">
      <alignment wrapText="1"/>
    </xf>
    <xf numFmtId="1" applyNumberFormat="1" fontId="0" applyFont="1" fillId="0" applyFill="1" borderId="0" applyBorder="1" xfId="0" applyProtection="1"/>
    <xf numFmtId="0" applyNumberFormat="1" fontId="7" applyFont="1" fillId="20" applyFill="1" borderId="0" applyBorder="1" xfId="0" applyProtection="1"/>
    <xf numFmtId="0" applyNumberFormat="1" fontId="7" applyFont="1" fillId="20" applyFill="1" borderId="0" applyBorder="1" xfId="0" applyProtection="1">
      <alignment wrapText="1"/>
    </xf>
    <xf numFmtId="0" applyNumberFormat="1" fontId="0" applyFont="1" fillId="19" applyFill="1" borderId="1" applyBorder="1" xfId="0" applyProtection="1"/>
    <xf numFmtId="0" applyNumberFormat="1" fontId="0" applyFont="1" fillId="0" applyFill="1" borderId="1" applyBorder="1" xfId="0" applyProtection="1"/>
    <xf numFmtId="1" applyNumberFormat="1" fontId="0" applyFont="1" fillId="0" applyFill="1" borderId="1" applyBorder="1" xfId="0" applyProtection="1"/>
    <xf numFmtId="0" applyNumberFormat="1" fontId="0" applyFont="1" fillId="2" applyFill="1" borderId="1" applyBorder="1" xfId="0" applyProtection="1">
      <alignment wrapText="1"/>
    </xf>
    <xf numFmtId="0" applyNumberFormat="1" fontId="0" applyFont="1" fillId="13" applyFill="1" borderId="1" applyBorder="1" xfId="0" applyProtection="1"/>
    <xf numFmtId="2" applyNumberFormat="1" fontId="0" applyFont="1" fillId="13" applyFill="1" borderId="1" applyBorder="1" xfId="0" applyProtection="1"/>
    <xf numFmtId="0" applyNumberFormat="1" fontId="0" applyFont="1" fillId="2" applyFill="1" borderId="1" applyBorder="1" xfId="0" applyProtection="1"/>
    <xf numFmtId="0" applyNumberFormat="1" fontId="0" applyFont="1" fillId="18" applyFill="1" borderId="1" applyBorder="1" xfId="0" applyProtection="1"/>
    <xf numFmtId="0" applyNumberFormat="1" fontId="0" applyFont="1" fillId="8" applyFill="1" borderId="1" applyBorder="1" xfId="0" applyProtection="1"/>
    <xf numFmtId="0" applyNumberFormat="1" fontId="0" applyFont="1" fillId="7" applyFill="1" borderId="1" applyBorder="1" xfId="0" applyProtection="1"/>
    <xf numFmtId="0" applyNumberFormat="1" fontId="0" applyFont="1" fillId="9" applyFill="1" borderId="1" applyBorder="1" xfId="0" applyProtection="1"/>
    <xf numFmtId="0" applyNumberFormat="1" fontId="0" applyFont="1" fillId="16" applyFill="1" borderId="1" applyBorder="1" xfId="0" applyProtection="1"/>
    <xf numFmtId="0" applyNumberFormat="1" fontId="0" applyFont="1" fillId="14" applyFill="1" borderId="1" applyBorder="1" xfId="0" applyProtection="1"/>
    <xf numFmtId="0" applyNumberFormat="1" fontId="0" applyFont="1" fillId="10" applyFill="1" borderId="1" applyBorder="1" xfId="0" applyProtection="1"/>
    <xf numFmtId="0" applyNumberFormat="1" fontId="0" applyFont="1" fillId="15" applyFill="1" borderId="1" applyBorder="1" xfId="0" applyProtection="1"/>
    <xf numFmtId="9" applyNumberFormat="1" fontId="0" applyFont="1" fillId="6" applyFill="1" borderId="1" applyBorder="1" xfId="0" applyProtection="1"/>
    <xf numFmtId="9" applyNumberFormat="1" fontId="0" applyFont="1" fillId="6" applyFill="1" borderId="1" applyBorder="1" xfId="0" applyProtection="1" applyAlignment="1">
      <alignment horizontal="right"/>
    </xf>
    <xf numFmtId="0" applyNumberFormat="1" fontId="1" applyFont="1" fillId="9" applyFill="1" borderId="1" applyBorder="1" xfId="0" applyProtection="1">
      <alignment wrapText="1"/>
    </xf>
    <xf numFmtId="0" applyNumberFormat="1" fontId="1" applyFont="1" fillId="18" applyFill="1" borderId="1" applyBorder="1" xfId="0" applyProtection="1">
      <alignment wrapText="1"/>
    </xf>
    <xf numFmtId="0" applyNumberFormat="1" fontId="1" applyFont="1" fillId="15" applyFill="1" borderId="1" applyBorder="1" xfId="0" applyProtection="1">
      <alignment wrapText="1"/>
    </xf>
    <xf numFmtId="0" applyNumberFormat="1" fontId="1" applyFont="1" fillId="14" applyFill="1" borderId="1" applyBorder="1" xfId="0" applyProtection="1">
      <alignment wrapText="1"/>
    </xf>
    <xf numFmtId="0" applyNumberFormat="1" fontId="1" applyFont="1" fillId="11" applyFill="1" borderId="1" applyBorder="1" xfId="0" applyProtection="1">
      <alignment wrapText="1"/>
    </xf>
    <xf numFmtId="0" applyNumberFormat="1" fontId="1" applyFont="1" fillId="6" applyFill="1" borderId="1" applyBorder="1" xfId="0" applyProtection="1">
      <alignment wrapText="1"/>
    </xf>
    <xf numFmtId="0" applyNumberFormat="1" fontId="1" applyFont="1" fillId="12" applyFill="1" borderId="1" applyBorder="1" xfId="0" applyProtection="1">
      <alignment wrapText="1"/>
    </xf>
    <xf numFmtId="0" applyNumberFormat="1" fontId="1" applyFont="1" fillId="2" applyFill="1" borderId="1" applyBorder="1" xfId="0" applyProtection="1">
      <alignment wrapText="1"/>
    </xf>
    <xf numFmtId="0" applyNumberFormat="1" fontId="1" applyFont="1" fillId="10" applyFill="1" borderId="1" applyBorder="1" xfId="0" applyProtection="1">
      <alignment wrapText="1"/>
    </xf>
    <xf numFmtId="0" applyNumberFormat="1" fontId="1" applyFont="1" fillId="13" applyFill="1" borderId="1" applyBorder="1" xfId="0" applyProtection="1">
      <alignment wrapText="1"/>
    </xf>
    <xf numFmtId="0" applyNumberFormat="1" fontId="1" applyFont="1" fillId="7" applyFill="1" borderId="1" applyBorder="1" xfId="0" applyProtection="1">
      <alignment wrapText="1"/>
    </xf>
    <xf numFmtId="0" applyNumberFormat="1" fontId="1" applyFont="1" fillId="16" applyFill="1" borderId="1" applyBorder="1" xfId="0" applyProtection="1">
      <alignment wrapText="1"/>
    </xf>
    <xf numFmtId="0" applyNumberFormat="1" fontId="1" applyFont="1" fillId="8" applyFill="1" borderId="1" applyBorder="1" xfId="0" applyProtection="1">
      <alignment wrapText="1"/>
    </xf>
    <xf numFmtId="0" applyNumberFormat="1" fontId="0" applyFont="1" fillId="11" applyFill="1" borderId="1" applyBorder="1" xfId="0" applyProtection="1"/>
    <xf numFmtId="0" applyNumberFormat="1" fontId="0" applyFont="1" fillId="6" applyFill="1" borderId="1" applyBorder="1" xfId="0" applyProtection="1"/>
    <xf numFmtId="0" applyNumberFormat="1" fontId="0" applyFont="1" fillId="12" applyFill="1" borderId="1" applyBorder="1" xfId="0" applyProtection="1"/>
    <xf numFmtId="16" applyNumberFormat="1" fontId="0" applyFont="1" fillId="13" applyFill="1" borderId="1" applyBorder="1" xfId="0" applyProtection="1"/>
    <xf numFmtId="16" applyNumberFormat="1" fontId="0" applyFont="1" fillId="14" applyFill="1" borderId="1" applyBorder="1" xfId="0" quotePrefix="1" applyProtection="1"/>
    <xf numFmtId="16" applyNumberFormat="1" fontId="0" applyFont="1" fillId="7" applyFill="1" borderId="1" applyBorder="1" xfId="0" quotePrefix="1" applyProtection="1"/>
    <xf numFmtId="16" applyNumberFormat="1" fontId="0" applyFont="1" fillId="10" applyFill="1" borderId="1" applyBorder="1" xfId="0" applyProtection="1"/>
    <xf numFmtId="0" applyNumberFormat="1" fontId="0" applyFont="1" fillId="14" applyFill="1" borderId="1" applyBorder="1" xfId="0" quotePrefix="1" applyProtection="1"/>
    <xf numFmtId="0" applyNumberFormat="1" fontId="0" applyFont="1" fillId="7" applyFill="1" borderId="1" applyBorder="1" xfId="0" quotePrefix="1" applyProtection="1"/>
    <xf numFmtId="0" applyNumberFormat="1" fontId="0" applyFont="1" fillId="0" applyFill="1" borderId="0" applyBorder="1" xfId="0" applyProtection="1"/>
    <xf numFmtId="1" applyNumberFormat="1" fontId="0" applyFont="1" fillId="13" applyFill="1" borderId="1" applyBorder="1" xfId="0" applyProtection="1"/>
    <xf numFmtId="1" applyNumberFormat="1" fontId="0" applyFont="1" fillId="3" applyFill="1" borderId="1" applyBorder="1" xfId="0" applyProtection="1"/>
    <xf numFmtId="0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 applyAlignment="1">
      <alignment horizontal="right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1" applyNumberFormat="1" fontId="0" applyFont="1" fillId="24" applyFill="1" borderId="1" applyBorder="1" xfId="0" applyProtection="1"/>
    <xf numFmtId="0" applyNumberFormat="1" fontId="0" applyFont="1" fillId="24" applyFill="1" borderId="0" applyBorder="1" xfId="0" applyProtection="1"/>
    <xf numFmtId="0" applyNumberFormat="1" fontId="11" applyFont="1" fillId="23" applyFill="1" borderId="29" applyBorder="1" xfId="0" applyProtection="1" applyAlignment="1">
      <alignment vertical="top"/>
    </xf>
    <xf numFmtId="0" applyNumberFormat="1" fontId="11" applyFont="1" fillId="23" applyFill="1" borderId="30" applyBorder="1" xfId="0" applyProtection="1" applyAlignment="1">
      <alignment horizontal="right" vertical="top" wrapText="1"/>
    </xf>
    <xf numFmtId="0" applyNumberFormat="1" fontId="11" applyFont="1" fillId="23" applyFill="1" borderId="31" applyBorder="1" xfId="0" applyProtection="1" applyAlignment="1">
      <alignment horizontal="right" vertical="top" wrapText="1"/>
    </xf>
    <xf numFmtId="0" applyNumberFormat="1" fontId="12" applyFont="1" fillId="23" applyFill="1" borderId="32" applyBorder="1" xfId="0" applyProtection="1" applyAlignment="1">
      <alignment vertical="top"/>
    </xf>
    <xf numFmtId="0" applyNumberFormat="1" fontId="12" applyFont="1" fillId="23" applyFill="1" borderId="33" applyBorder="1" xfId="0" applyProtection="1" applyAlignment="1">
      <alignment vertical="top"/>
    </xf>
    <xf numFmtId="0" applyNumberFormat="1" fontId="12" applyFont="1" fillId="23" applyFill="1" borderId="34" applyBorder="1" xfId="0" applyProtection="1" applyAlignment="1">
      <alignment vertical="top"/>
    </xf>
    <xf numFmtId="0" applyNumberFormat="1" fontId="12" applyFont="1" fillId="23" applyFill="1" borderId="35" applyBorder="1" xfId="0" applyProtection="1" applyAlignment="1">
      <alignment vertical="top"/>
    </xf>
    <xf numFmtId="0" applyNumberFormat="1" fontId="12" applyFont="1" fillId="23" applyFill="1" borderId="9" applyBorder="1" xfId="0" applyProtection="1" applyAlignment="1">
      <alignment vertical="top"/>
    </xf>
    <xf numFmtId="0" applyNumberFormat="1" fontId="12" applyFont="1" fillId="23" applyFill="1" borderId="36" applyBorder="1" xfId="0" applyProtection="1" applyAlignment="1">
      <alignment vertical="top"/>
    </xf>
    <xf numFmtId="0" applyNumberFormat="1" fontId="12" applyFont="1" fillId="23" applyFill="1" borderId="37" applyBorder="1" xfId="0" applyProtection="1" applyAlignment="1">
      <alignment vertical="top"/>
    </xf>
    <xf numFmtId="0" applyNumberFormat="1" fontId="12" applyFont="1" fillId="23" applyFill="1" borderId="24" applyBorder="1" xfId="0" applyProtection="1" applyAlignment="1">
      <alignment vertical="top"/>
    </xf>
    <xf numFmtId="0" applyNumberFormat="1" fontId="12" applyFont="1" fillId="23" applyFill="1" borderId="38" applyBorder="1" xfId="0" applyProtection="1" applyAlignment="1">
      <alignment vertical="top"/>
    </xf>
    <xf numFmtId="0" applyNumberFormat="1" fontId="0" applyFont="1" fillId="10" applyFill="1" borderId="12" applyBorder="1" xfId="0" applyProtection="1"/>
    <xf numFmtId="0" applyNumberFormat="1" fontId="0" applyFont="1" fillId="10" applyFill="1" borderId="13" applyBorder="1" xfId="0" applyProtection="1"/>
    <xf numFmtId="0" applyNumberFormat="1" fontId="0" applyFont="1" fillId="10" applyFill="1" borderId="10" applyBorder="1" xfId="0" applyProtection="1"/>
    <xf numFmtId="0" applyNumberFormat="1" fontId="0" applyFont="1" fillId="10" applyFill="1" borderId="15" applyBorder="1" xfId="0" applyProtection="1"/>
    <xf numFmtId="0" applyNumberFormat="1" fontId="0" applyFont="1" fillId="10" applyFill="1" borderId="16" applyBorder="1" xfId="0" applyProtection="1"/>
    <xf numFmtId="0" applyNumberFormat="1" fontId="0" applyFont="1" fillId="10" applyFill="1" borderId="11" applyBorder="1" xfId="0" applyProtection="1"/>
    <xf numFmtId="0" applyNumberFormat="1" fontId="11" applyFont="1" fillId="18" applyFill="1" borderId="5" applyBorder="1" xfId="0" applyProtection="1" applyAlignment="1">
      <alignment horizontal="center" vertical="top"/>
    </xf>
    <xf numFmtId="0" applyNumberFormat="1" fontId="11" applyFont="1" fillId="18" applyFill="1" borderId="6" applyBorder="1" xfId="0" applyProtection="1" applyAlignment="1">
      <alignment horizontal="center" vertical="top"/>
    </xf>
    <xf numFmtId="0" applyNumberFormat="1" fontId="11" applyFont="1" fillId="18" applyFill="1" borderId="7" applyBorder="1" xfId="0" applyProtection="1" applyAlignment="1">
      <alignment horizontal="center" vertical="top"/>
    </xf>
    <xf numFmtId="0" applyNumberFormat="1" fontId="13" applyFont="1" fillId="4" applyFill="1" borderId="26" applyBorder="1" xfId="0" quotePrefix="1" applyProtection="1" applyAlignment="1">
      <alignment vertical="top"/>
    </xf>
    <xf numFmtId="0" applyNumberFormat="1" fontId="2" applyFont="1" fillId="22" applyFill="1" borderId="27" applyBorder="1" xfId="0" quotePrefix="1" applyProtection="1" applyAlignment="1">
      <alignment vertical="top"/>
    </xf>
    <xf numFmtId="1" applyNumberFormat="1" fontId="9" applyFont="1" fillId="22" applyFill="1" borderId="39" applyBorder="1" xfId="0" applyProtection="1" applyAlignment="1">
      <alignment horizontal="center" vertical="center"/>
    </xf>
    <xf numFmtId="1" applyNumberFormat="1" fontId="9" applyFont="1" fillId="22" applyFill="1" borderId="28" applyBorder="1" xfId="0" applyProtection="1" applyAlignment="1">
      <alignment horizontal="center" vertical="center"/>
    </xf>
    <xf numFmtId="0" applyNumberFormat="1" fontId="1" applyFont="1" fillId="14" applyFill="1" borderId="2" applyBorder="1" xfId="0" quotePrefix="1" applyProtection="1" applyAlignment="1">
      <alignment horizontal="left" vertical="top" indent="4"/>
    </xf>
    <xf numFmtId="1" applyNumberFormat="1" fontId="10" applyFont="1" fillId="14" applyFill="1" borderId="1" applyBorder="1" xfId="0" applyProtection="1" applyAlignment="1">
      <alignment horizontal="center" vertical="center"/>
    </xf>
    <xf numFmtId="1" applyNumberFormat="1" fontId="10" applyFont="1" fillId="14" applyFill="1" borderId="17" applyBorder="1" xfId="0" applyProtection="1" applyAlignment="1">
      <alignment horizontal="center" vertical="center"/>
    </xf>
    <xf numFmtId="1" applyNumberFormat="1" fontId="10" applyFont="1" fillId="14" applyFill="1" borderId="1" applyBorder="1" xfId="0" quotePrefix="1" applyProtection="1" applyAlignment="1">
      <alignment horizontal="center" vertical="center"/>
    </xf>
    <xf numFmtId="1" applyNumberFormat="1" fontId="10" applyFont="1" fillId="14" applyFill="1" borderId="17" applyBorder="1" xfId="0" quotePrefix="1" applyProtection="1" applyAlignment="1">
      <alignment horizontal="center" vertical="center"/>
    </xf>
    <xf numFmtId="0" applyNumberFormat="1" fontId="1" applyFont="1" fillId="14" applyFill="1" borderId="21" applyBorder="1" xfId="0" quotePrefix="1" applyProtection="1" applyAlignment="1">
      <alignment horizontal="left" vertical="top" indent="4"/>
    </xf>
    <xf numFmtId="1" applyNumberFormat="1" fontId="10" applyFont="1" fillId="14" applyFill="1" borderId="22" applyBorder="1" xfId="0" applyProtection="1" applyAlignment="1">
      <alignment horizontal="center" vertical="center"/>
    </xf>
    <xf numFmtId="1" applyNumberFormat="1" fontId="10" applyFont="1" fillId="14" applyFill="1" borderId="22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quotePrefix="1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" applyFont="1" fillId="15" applyFill="1" borderId="2" applyBorder="1" xfId="0" quotePrefix="1" applyProtection="1" applyAlignment="1">
      <alignment horizontal="left" vertical="top" indent="4"/>
    </xf>
    <xf numFmtId="1" applyNumberFormat="1" fontId="10" applyFont="1" fillId="15" applyFill="1" borderId="1" applyBorder="1" xfId="0" applyProtection="1" applyAlignment="1">
      <alignment horizontal="center" vertical="center"/>
    </xf>
    <xf numFmtId="1" applyNumberFormat="1" fontId="10" applyFont="1" fillId="15" applyFill="1" borderId="17" applyBorder="1" xfId="0" applyProtection="1" applyAlignment="1">
      <alignment horizontal="center" vertical="center"/>
    </xf>
    <xf numFmtId="1" applyNumberFormat="1" fontId="10" applyFont="1" fillId="15" applyFill="1" borderId="1" applyBorder="1" xfId="0" quotePrefix="1" applyProtection="1" applyAlignment="1">
      <alignment horizontal="center" vertical="center"/>
    </xf>
    <xf numFmtId="1" applyNumberFormat="1" fontId="10" applyFont="1" fillId="15" applyFill="1" borderId="17" applyBorder="1" xfId="0" quotePrefix="1" applyProtection="1" applyAlignment="1">
      <alignment horizontal="center" vertical="center"/>
    </xf>
    <xf numFmtId="0" applyNumberFormat="1" fontId="1" applyFont="1" fillId="15" applyFill="1" borderId="21" applyBorder="1" xfId="0" quotePrefix="1" applyProtection="1" applyAlignment="1">
      <alignment horizontal="left" vertical="top" indent="4"/>
    </xf>
    <xf numFmtId="1" applyNumberFormat="1" fontId="10" applyFont="1" fillId="15" applyFill="1" borderId="22" applyBorder="1" xfId="0" applyProtection="1" applyAlignment="1">
      <alignment horizontal="center" vertical="center"/>
    </xf>
    <xf numFmtId="1" applyNumberFormat="1" fontId="10" applyFont="1" fillId="15" applyFill="1" borderId="23" applyBorder="1" xfId="0" applyProtection="1" applyAlignment="1">
      <alignment horizontal="center" vertical="center"/>
    </xf>
    <xf numFmtId="1" applyNumberFormat="1" fontId="0" applyFont="1" fillId="22" applyFill="1" borderId="39" applyBorder="1" xfId="0" applyProtection="1" applyAlignment="1">
      <alignment horizontal="center" vertical="center"/>
    </xf>
    <xf numFmtId="1" applyNumberFormat="1" fontId="0" applyFont="1" fillId="22" applyFill="1" borderId="28" applyBorder="1" xfId="0" applyProtection="1" applyAlignment="1">
      <alignment horizontal="center" vertical="center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3" applyFont="1" fillId="4" applyFill="1" borderId="27" applyBorder="1" xfId="0" quotePrefix="1" applyProtection="1" applyAlignment="1">
      <alignment vertical="top"/>
    </xf>
    <xf numFmtId="0" applyNumberFormat="1" fontId="13" applyFont="1" fillId="4" applyFill="1" borderId="39" applyBorder="1" xfId="0" quotePrefix="1" applyProtection="1" applyAlignment="1">
      <alignment vertical="top"/>
    </xf>
    <xf numFmtId="0" applyNumberFormat="1" fontId="13" applyFont="1" fillId="4" applyFill="1" borderId="28" applyBorder="1" xfId="0" quotePrefix="1" applyProtection="1" applyAlignment="1">
      <alignment vertical="top"/>
    </xf>
    <xf numFmtId="0" applyNumberFormat="1" fontId="13" applyFont="1" fillId="4" applyFill="1" borderId="5" applyBorder="1" xfId="0" quotePrefix="1" applyProtection="1" applyAlignment="1">
      <alignment vertical="top"/>
    </xf>
    <xf numFmtId="0" applyNumberFormat="1" fontId="13" applyFont="1" fillId="4" applyFill="1" borderId="6" applyBorder="1" xfId="0" quotePrefix="1" applyProtection="1" applyAlignment="1">
      <alignment vertical="top"/>
    </xf>
    <xf numFmtId="0" applyNumberFormat="1" fontId="13" applyFont="1" fillId="4" applyFill="1" borderId="7" applyBorder="1" xfId="0" quotePrefix="1" applyProtection="1" applyAlignment="1">
      <alignment vertical="top"/>
    </xf>
    <xf numFmtId="1" applyNumberFormat="1" fontId="9" applyFont="1" fillId="16" applyFill="1" borderId="39" applyBorder="1" xfId="0" applyProtection="1" applyAlignment="1">
      <alignment horizontal="center" vertical="center"/>
    </xf>
    <xf numFmtId="1" applyNumberFormat="1" fontId="9" applyFont="1" fillId="16" applyFill="1" borderId="28" applyBorder="1" xfId="0" applyProtection="1" applyAlignment="1">
      <alignment horizontal="center" vertical="center"/>
    </xf>
    <xf numFmtId="0" applyNumberFormat="1" fontId="1" applyFont="1" fillId="14" applyFill="1" borderId="18" applyBorder="1" xfId="0" quotePrefix="1" applyProtection="1" applyAlignment="1">
      <alignment horizontal="left" vertical="top" indent="4"/>
    </xf>
    <xf numFmtId="1" applyNumberFormat="1" fontId="10" applyFont="1" fillId="14" applyFill="1" borderId="8" applyBorder="1" xfId="0" applyProtection="1" applyAlignment="1">
      <alignment horizontal="center" vertical="center"/>
    </xf>
    <xf numFmtId="1" applyNumberFormat="1" fontId="10" applyFont="1" fillId="14" applyFill="1" borderId="8" applyBorder="1" xfId="0" quotePrefix="1" applyProtection="1" applyAlignment="1">
      <alignment horizontal="center" vertical="center"/>
    </xf>
    <xf numFmtId="1" applyNumberFormat="1" fontId="10" applyFont="1" fillId="14" applyFill="1" borderId="19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 wrapText="1"/>
    </xf>
    <xf numFmtId="0" applyNumberFormat="1" fontId="2" applyFont="1" fillId="22" applyFill="1" borderId="27" applyBorder="1" xfId="0" quotePrefix="1" applyProtection="1" applyAlignment="1">
      <alignment vertical="top" wrapText="1"/>
    </xf>
    <xf numFmtId="0" applyNumberFormat="1" fontId="1" applyFont="1" fillId="14" applyFill="1" borderId="40" applyBorder="1" xfId="0" quotePrefix="1" applyProtection="1" applyAlignment="1">
      <alignment horizontal="left" vertical="top" indent="4"/>
    </xf>
    <xf numFmtId="1" applyNumberFormat="1" fontId="10" applyFont="1" fillId="14" applyFill="1" borderId="41" applyBorder="1" xfId="0" applyProtection="1" applyAlignment="1">
      <alignment horizontal="center" vertical="center"/>
    </xf>
    <xf numFmtId="1" applyNumberFormat="1" fontId="10" applyFont="1" fillId="14" applyFill="1" borderId="41" applyBorder="1" xfId="0" quotePrefix="1" applyProtection="1" applyAlignment="1">
      <alignment horizontal="center" vertical="center"/>
    </xf>
    <xf numFmtId="1" applyNumberFormat="1" fontId="10" applyFont="1" fillId="14" applyFill="1" borderId="42" applyBorder="1" xfId="0" quotePrefix="1" applyProtection="1" applyAlignment="1">
      <alignment horizontal="center" vertical="center"/>
    </xf>
    <xf numFmtId="0" applyNumberFormat="1" fontId="1" applyFont="1" fillId="14" applyFill="1" borderId="43" applyBorder="1" xfId="0" quotePrefix="1" applyProtection="1" applyAlignment="1">
      <alignment horizontal="left" vertical="top" indent="4"/>
    </xf>
    <xf numFmtId="1" applyNumberFormat="1" fontId="10" applyFont="1" fillId="14" applyFill="1" borderId="26" applyBorder="1" xfId="0" applyProtection="1" applyAlignment="1">
      <alignment horizontal="center" vertical="center"/>
    </xf>
    <xf numFmtId="1" applyNumberFormat="1" fontId="10" applyFont="1" fillId="14" applyFill="1" borderId="26" applyBorder="1" xfId="0" quotePrefix="1" applyProtection="1" applyAlignment="1">
      <alignment horizontal="center" vertical="center"/>
    </xf>
    <xf numFmtId="1" applyNumberFormat="1" fontId="10" applyFont="1" fillId="14" applyFill="1" borderId="44" applyBorder="1" xfId="0" quotePrefix="1" applyProtection="1" applyAlignment="1">
      <alignment horizontal="center" vertical="center"/>
    </xf>
    <xf numFmtId="0" applyNumberFormat="1" fontId="1" applyFont="1" fillId="15" applyFill="1" borderId="43" applyBorder="1" xfId="0" quotePrefix="1" applyProtection="1" applyAlignment="1">
      <alignment horizontal="left" vertical="top" indent="4"/>
    </xf>
    <xf numFmtId="1" applyNumberFormat="1" fontId="10" applyFont="1" fillId="15" applyFill="1" borderId="26" applyBorder="1" xfId="0" applyProtection="1" applyAlignment="1">
      <alignment horizontal="center" vertical="center"/>
    </xf>
    <xf numFmtId="0" applyNumberFormat="1" fontId="2" applyFont="1" fillId="16" applyFill="1" borderId="45" applyBorder="1" xfId="0" quotePrefix="1" applyProtection="1" applyAlignment="1">
      <alignment vertical="top"/>
    </xf>
    <xf numFmtId="1" applyNumberFormat="1" fontId="0" applyFont="1" fillId="16" applyFill="1" borderId="46" applyBorder="1" xfId="0" applyProtection="1" applyAlignment="1">
      <alignment horizontal="center" vertical="center"/>
    </xf>
    <xf numFmtId="1" applyNumberFormat="1" fontId="0" applyFont="1" fillId="16" applyFill="1" borderId="47" applyBorder="1" xfId="0" applyProtection="1" applyAlignment="1">
      <alignment horizontal="center" vertical="center"/>
    </xf>
    <xf numFmtId="0" applyNumberFormat="1" fontId="1" applyFont="1" fillId="14" applyFill="1" borderId="1" applyBorder="1" xfId="0" quotePrefix="1" applyProtection="1" applyAlignment="1">
      <alignment horizontal="left" vertical="top" indent="4"/>
    </xf>
    <xf numFmtId="1" applyNumberFormat="1" fontId="10" applyFont="1" fillId="14" applyFill="1" borderId="17" applyBorder="1" xfId="0" applyProtection="1" applyAlignment="1">
      <alignment horizontal="center" vertical="center" wrapText="1"/>
    </xf>
    <xf numFmtId="1" applyNumberFormat="1" fontId="10" applyFont="1" fillId="14" applyFill="1" borderId="23" applyBorder="1" xfId="0" quotePrefix="1" applyProtection="1" applyAlignment="1">
      <alignment horizontal="center" vertical="center" wrapText="1"/>
    </xf>
    <xf numFmtId="1" applyNumberFormat="1" fontId="10" applyFont="1" fillId="15" applyFill="1" borderId="23" applyBorder="1" xfId="0" applyProtection="1" applyAlignment="1">
      <alignment horizontal="center" vertical="center" wrapText="1"/>
    </xf>
    <xf numFmtId="1" applyNumberFormat="1" fontId="10" applyFont="1" fillId="15" applyFill="1" borderId="44" applyBorder="1" xfId="0" applyProtection="1" applyAlignment="1">
      <alignment horizontal="center" vertical="center" wrapText="1"/>
    </xf>
    <xf numFmtId="0" applyNumberFormat="1" fontId="0" applyFont="1" fillId="3" applyFill="1" borderId="0" applyBorder="1" xfId="0" applyProtection="1"/>
    <xf numFmtId="0" applyNumberFormat="1" fontId="0" applyFont="1" fillId="3" applyFill="1" borderId="16" applyBorder="1" xfId="0" applyProtection="1"/>
    <xf numFmtId="0" applyNumberFormat="1" fontId="1" applyFont="1" fillId="0" applyFill="1" borderId="1" applyBorder="1" xfId="0" applyProtection="1">
      <alignment wrapText="1"/>
    </xf>
    <xf numFmtId="0" applyNumberFormat="1" fontId="0" applyFont="1" fillId="5" applyFill="1" borderId="1" applyBorder="1" xfId="0" applyProtection="1"/>
    <xf numFmtId="0" applyNumberFormat="1" fontId="0" applyFont="1" fillId="2" applyFill="1" borderId="3" applyBorder="1" xfId="0" applyProtection="1"/>
    <xf numFmtId="0" applyNumberFormat="1" fontId="0" applyFont="1" fillId="0" applyFill="1" borderId="3" applyBorder="1" xfId="0" applyProtection="1"/>
    <xf numFmtId="0" applyNumberFormat="1" fontId="0" applyFont="1" fillId="15" applyFill="1" borderId="8" applyBorder="1" xfId="0" applyProtection="1"/>
    <xf numFmtId="0" applyNumberFormat="1" fontId="0" applyFont="1" fillId="10" applyFill="1" borderId="8" applyBorder="1" xfId="0" applyProtection="1"/>
    <xf numFmtId="0" applyNumberFormat="1" fontId="0" applyFont="1" fillId="13" applyFill="1" borderId="8" applyBorder="1" xfId="0" applyProtection="1"/>
    <xf numFmtId="0" applyNumberFormat="1" fontId="0" applyFont="1" fillId="14" applyFill="1" borderId="8" applyBorder="1" xfId="0" applyProtection="1"/>
    <xf numFmtId="0" applyNumberFormat="1" fontId="0" applyFont="1" fillId="7" applyFill="1" borderId="8" applyBorder="1" xfId="0" applyProtection="1"/>
    <xf numFmtId="0" applyNumberFormat="1" fontId="0" applyFont="1" fillId="16" applyFill="1" borderId="8" applyBorder="1" xfId="0" applyProtection="1"/>
    <xf numFmtId="0" applyNumberFormat="1" fontId="0" applyFont="1" fillId="8" applyFill="1" borderId="8" applyBorder="1" xfId="0" applyProtection="1"/>
    <xf numFmtId="0" applyNumberFormat="1" fontId="0" applyFont="1" fillId="2" applyFill="1" borderId="8" applyBorder="1" xfId="0" applyProtection="1"/>
    <xf numFmtId="0" applyNumberFormat="1" fontId="0" applyFont="1" fillId="0" applyFill="1" borderId="0" applyBorder="1" xfId="0" applyProtection="1"/>
    <xf numFmtId="0" applyNumberFormat="1" fontId="0" applyFont="1" fillId="14" applyFill="1" borderId="3" applyBorder="1" xfId="0" applyProtection="1"/>
    <xf numFmtId="0" applyNumberFormat="1" fontId="0" applyFont="1" fillId="5" applyFill="1" borderId="3" applyBorder="1" xfId="0" applyProtection="1"/>
    <xf numFmtId="0" applyNumberFormat="1" fontId="0" applyFont="1" fillId="6" applyFill="1" borderId="4" applyBorder="1" xfId="0" applyProtection="1"/>
    <xf numFmtId="0" applyNumberFormat="1" fontId="0" applyFont="1" fillId="0" applyFill="1" borderId="4" applyBorder="1" xfId="0" applyProtection="1"/>
    <xf numFmtId="0" applyNumberFormat="1" fontId="0" applyFont="1" fillId="11" applyFill="1" borderId="8" applyBorder="1" xfId="0" applyProtection="1"/>
    <xf numFmtId="0" applyNumberFormat="1" fontId="0" applyFont="1" fillId="6" applyFill="1" borderId="20" applyBorder="1" xfId="0" applyProtection="1"/>
    <xf numFmtId="0" applyNumberFormat="1" fontId="0" applyFont="1" fillId="6" applyFill="1" borderId="3" applyBorder="1" xfId="0" applyProtection="1"/>
    <xf numFmtId="0" applyNumberFormat="1" fontId="0" applyFont="1" fillId="6" applyFill="1" borderId="25" applyBorder="1" xfId="0" applyProtection="1"/>
    <xf numFmtId="0" applyNumberFormat="1" fontId="0" applyFont="1" fillId="2" applyFill="1" borderId="4" applyBorder="1" xfId="0" applyProtection="1"/>
    <xf numFmtId="0" applyNumberFormat="1" fontId="0" applyFont="1" fillId="12" applyFill="1" borderId="8" applyBorder="1" xfId="0" applyProtection="1"/>
    <xf numFmtId="0" applyNumberFormat="1" fontId="0" applyFont="1" fillId="2" applyFill="1" borderId="20" applyBorder="1" xfId="0" applyProtection="1"/>
    <xf numFmtId="0" applyNumberFormat="1" fontId="0" applyFont="1" fillId="2" applyFill="1" borderId="25" applyBorder="1" xfId="0" applyProtection="1"/>
    <xf numFmtId="9" applyNumberFormat="1" fontId="0" applyFont="1" fillId="4" applyFill="1" borderId="1" applyBorder="1" xfId="0" applyProtection="1"/>
    <xf numFmtId="9" applyNumberFormat="1" fontId="0" applyFont="1" fillId="7" applyFill="1" borderId="1" applyBorder="1" xfId="0" applyProtection="1"/>
    <xf numFmtId="0" applyNumberFormat="1" fontId="7" applyFont="1" fillId="21" applyFill="1" borderId="1" applyBorder="1" xfId="0" applyProtection="1" applyAlignment="1">
      <alignment horizontal="left" vertical="center" wrapText="1"/>
    </xf>
    <xf numFmtId="0" applyNumberFormat="1" fontId="7" applyFont="1" fillId="21" applyFill="1" borderId="1" applyBorder="1" xfId="0" applyProtection="1" applyAlignment="1">
      <alignment horizontal="left" vertical="top" wrapText="1"/>
    </xf>
    <xf numFmtId="0" applyNumberFormat="1" fontId="6" applyFont="1" fillId="17" applyFill="1" borderId="0" applyBorder="1" xfId="0" applyProtection="1" applyAlignment="1">
      <alignment horizontal="left" vertical="center"/>
    </xf>
    <xf numFmtId="0" applyNumberFormat="1" fontId="6" applyFont="1" fillId="17" applyFill="1" borderId="0" applyBorder="1" xfId="0" applyProtection="1" applyAlignment="1">
      <alignment horizontal="left" vertical="center" wrapText="1"/>
    </xf>
    <xf numFmtId="0" applyNumberFormat="1" fontId="7" applyFont="1" fillId="17" applyFill="1" borderId="0" applyBorder="1" xfId="0" applyProtection="1" applyAlignment="1">
      <alignment horizontal="left" vertical="center" wrapText="1"/>
    </xf>
    <xf numFmtId="166" applyNumberFormat="1" fontId="0" applyFont="1" fillId="7" applyFill="1" borderId="1" applyBorder="1" xfId="0" applyProtection="1"/>
    <xf numFmtId="165" applyNumberFormat="1" fontId="0" applyFont="1" fillId="7" applyFill="1" borderId="1" applyBorder="1" xfId="0" applyProtection="1"/>
    <xf numFmtId="10" applyNumberFormat="1" fontId="0" applyFont="1" fillId="7" applyFill="1" borderId="1" applyBorder="1" xfId="0" applyProtection="1"/>
    <xf numFmtId="0" applyNumberFormat="1" fontId="7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/>
    </xf>
    <xf numFmtId="0" applyNumberFormat="1" fontId="0" applyFont="1" fillId="0" applyFill="1" borderId="0" applyBorder="1" xfId="0">
      <protection locked="0"/>
    </xf>
    <xf numFmtId="0" applyNumberFormat="1" fontId="0" applyFont="1" fillId="0" applyFill="1" borderId="0" applyBorder="1" xfId="0" applyProtection="1" applyAlignment="1">
      <alignment horizontal="center"/>
    </xf>
    <xf numFmtId="0" applyNumberFormat="1" fontId="4" applyFont="1" fillId="3" applyFill="1" borderId="12" applyBorder="1" xfId="0" applyProtection="1" applyAlignment="1">
      <alignment horizontal="center"/>
    </xf>
    <xf numFmtId="0" applyNumberFormat="1" fontId="4" applyFont="1" fillId="3" applyFill="1" borderId="13" applyBorder="1" xfId="0" applyProtection="1" applyAlignment="1">
      <alignment horizontal="center"/>
    </xf>
    <xf numFmtId="0" applyNumberFormat="1" fontId="4" applyFont="1" fillId="0" applyFill="1" borderId="0" applyBorder="1" xfId="0" applyProtection="1" applyAlignment="1">
      <alignment horizontal="center"/>
    </xf>
    <xf numFmtId="0" applyNumberFormat="1" fontId="4" applyFont="1" fillId="8" applyFill="1" borderId="1" applyBorder="1" xfId="0" applyProtection="1" applyAlignment="1">
      <alignment horizontal="center"/>
    </xf>
    <xf numFmtId="1" applyNumberFormat="1" fontId="4" applyFont="1" fillId="8" applyFill="1" borderId="1" applyBorder="1" xfId="0" applyProtection="1" applyAlignment="1">
      <alignment horizontal="center"/>
    </xf>
    <xf numFmtId="0" applyNumberFormat="1" fontId="4" applyFont="1" fillId="16" applyFill="1" borderId="1" applyBorder="1" xfId="0" applyProtection="1" applyAlignment="1">
      <alignment horizontal="center"/>
    </xf>
    <xf numFmtId="1" applyNumberFormat="1" fontId="4" applyFont="1" fillId="16" applyFill="1" borderId="1" applyBorder="1" xfId="0" applyProtection="1" applyAlignment="1">
      <alignment horizontal="center"/>
    </xf>
    <xf numFmtId="0" applyNumberFormat="1" fontId="4" applyFont="1" fillId="2" applyFill="1" borderId="1" applyBorder="1" xfId="0" applyProtection="1" applyAlignment="1">
      <alignment horizontal="center"/>
    </xf>
    <xf numFmtId="1" applyNumberFormat="1" fontId="4" applyFont="1" fillId="2" applyFill="1" borderId="1" applyBorder="1" xfId="0" applyProtection="1" applyAlignment="1">
      <alignment horizontal="center"/>
    </xf>
    <xf numFmtId="0" applyNumberFormat="1" fontId="4" applyFont="1" fillId="14" applyFill="1" borderId="1" applyBorder="1" xfId="0" applyProtection="1" applyAlignment="1">
      <alignment horizontal="center"/>
    </xf>
    <xf numFmtId="1" applyNumberFormat="1" fontId="4" applyFont="1" fillId="14" applyFill="1" borderId="1" applyBorder="1" xfId="0" applyProtection="1" applyAlignment="1">
      <alignment horizontal="center"/>
    </xf>
    <xf numFmtId="0" applyNumberFormat="1" fontId="4" applyFont="1" fillId="7" applyFill="1" borderId="1" applyBorder="1" xfId="0" applyProtection="1" applyAlignment="1">
      <alignment horizontal="center"/>
    </xf>
    <xf numFmtId="1" applyNumberFormat="1" fontId="4" applyFont="1" fillId="7" applyFill="1" borderId="1" applyBorder="1" xfId="0" applyProtection="1" applyAlignment="1">
      <alignment horizontal="center"/>
    </xf>
    <xf numFmtId="1" applyNumberFormat="1" fontId="0" applyFont="1" fillId="16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/>
    </xf>
    <xf numFmtId="1" applyNumberFormat="1" fontId="4" applyFont="1" fillId="15" applyFill="1" borderId="1" applyBorder="1" xfId="0" applyProtection="1" applyAlignment="1">
      <alignment horizontal="center"/>
    </xf>
    <xf numFmtId="0" applyNumberFormat="1" fontId="4" applyFont="1" fillId="10" applyFill="1" borderId="1" applyBorder="1" xfId="0" applyProtection="1" applyAlignment="1">
      <alignment horizontal="center"/>
    </xf>
    <xf numFmtId="1" applyNumberFormat="1" fontId="0" applyFont="1" fillId="10" applyFill="1" borderId="1" applyBorder="1" xfId="0" applyProtection="1" applyAlignment="1">
      <alignment horizontal="center"/>
    </xf>
    <xf numFmtId="0" applyNumberFormat="1" fontId="4" applyFont="1" fillId="13" applyFill="1" borderId="1" applyBorder="1" xfId="0" applyProtection="1" applyAlignment="1">
      <alignment horizontal="center"/>
    </xf>
    <xf numFmtId="1" applyNumberFormat="1" fontId="4" applyFont="1" fillId="13" applyFill="1" borderId="1" applyBorder="1" xfId="0" applyProtection="1" applyAlignment="1">
      <alignment horizontal="center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0" applyNumberFormat="1" fontId="4" applyFont="1" fillId="6" applyFill="1" borderId="1" applyBorder="1" xfId="0" applyProtection="1" applyAlignment="1">
      <alignment horizontal="center"/>
    </xf>
    <xf numFmtId="1" applyNumberFormat="1" fontId="4" applyFont="1" fillId="6" applyFill="1" borderId="1" applyBorder="1" xfId="0" applyProtection="1" applyAlignment="1">
      <alignment horizontal="center"/>
    </xf>
    <xf numFmtId="0" applyNumberFormat="1" fontId="4" applyFont="1" fillId="12" applyFill="1" borderId="1" applyBorder="1" xfId="0" applyProtection="1" applyAlignment="1">
      <alignment horizontal="center"/>
    </xf>
    <xf numFmtId="1" applyNumberFormat="1" fontId="4" applyFont="1" fillId="12" applyFill="1" borderId="1" applyBorder="1" xfId="0" applyProtection="1" applyAlignment="1">
      <alignment horizontal="center"/>
    </xf>
    <xf numFmtId="0" applyNumberFormat="1" fontId="4" applyFont="1" fillId="18" applyFill="1" borderId="1" applyBorder="1" xfId="0" applyProtection="1" applyAlignment="1">
      <alignment horizontal="center" wrapText="1"/>
    </xf>
    <xf numFmtId="1" applyNumberFormat="1" fontId="4" applyFont="1" fillId="18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 wrapText="1"/>
    </xf>
    <xf numFmtId="0" applyNumberFormat="1" fontId="4" applyFont="1" fillId="14" applyFill="1" borderId="1" applyBorder="1" xfId="0" applyProtection="1" applyAlignment="1">
      <alignment horizontal="center" wrapText="1"/>
    </xf>
  </cellXfs>
  <cellStyles count="4">
    <cellStyle name="_x000d__x000a_JournalTemplate=C:\COMFO\CTALK\JOURSTD.TPL_x000d__x000a_LbStateAddress=3 3 0 251 1 89 2 311_x000d__x000a_LbStateJou" xfId="1"/>
    <cellStyle name="Comma 2" xfId="2"/>
    <cellStyle name="Currency 2" xfId="3"/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</dxfs>
  <tableStyles count="2" defaultTableStyle="TableStyleMedium2" defaultPivotStyle="PivotStyleLight16">
    <tableStyle name="Slicer Style 1" pivot="0" table="0" count="1">
      <tableStyleElement type="wholeTable" dxfId="5"/>
    </tableStyle>
    <tableStyle name="Slicer Style 2" pivot="0" table="0" count="0"/>
  </tableStyles>
  <colors>
    <mruColors>
      <color rgb="FFFE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33" workbookViewId="0">
      <selection activeCell="G59" sqref="G59"/>
    </sheetView>
  </sheetViews>
  <sheetFormatPr defaultColWidth="9.109375" defaultRowHeight="14.4" x14ac:dyDescent="0.3"/>
  <cols>
    <col min="1" max="1" width="52.6640625" customWidth="1" style="52"/>
    <col min="2" max="2" width="21.109375" customWidth="1" style="52"/>
    <col min="3" max="3" width="22.109375" customWidth="1" style="52"/>
    <col min="4" max="4" width="18.88671875" customWidth="1" style="52"/>
    <col min="5" max="5" width="9.109375" customWidth="1" style="52"/>
    <col min="6" max="16384" width="9.109375" customWidth="1" style="52"/>
  </cols>
  <sheetData>
    <row r="1" hidden="1">
      <c r="A1" s="62" t="s">
        <v>285</v>
      </c>
      <c r="B1" s="63" t="s">
        <v>286</v>
      </c>
      <c r="C1" s="63" t="s">
        <v>287</v>
      </c>
      <c r="D1" s="64" t="s">
        <v>288</v>
      </c>
    </row>
    <row r="2" hidden="1">
      <c r="A2" s="65" t="s">
        <v>289</v>
      </c>
      <c r="B2" s="66">
        <v>490</v>
      </c>
      <c r="C2" s="66">
        <v>900</v>
      </c>
      <c r="D2" s="67">
        <v>1480</v>
      </c>
    </row>
    <row r="3" hidden="1">
      <c r="A3" s="68" t="s">
        <v>290</v>
      </c>
      <c r="B3" s="69">
        <v>180</v>
      </c>
      <c r="C3" s="69">
        <v>240</v>
      </c>
      <c r="D3" s="70">
        <v>1140</v>
      </c>
    </row>
    <row r="4" hidden="1">
      <c r="A4" s="68" t="s">
        <v>291</v>
      </c>
      <c r="B4" s="69">
        <v>610</v>
      </c>
      <c r="C4" s="69">
        <v>730</v>
      </c>
      <c r="D4" s="70">
        <v>1060</v>
      </c>
    </row>
    <row r="5" hidden="1">
      <c r="A5" s="68" t="s">
        <v>292</v>
      </c>
      <c r="B5" s="69"/>
      <c r="C5" s="69">
        <v>240</v>
      </c>
      <c r="D5" s="70"/>
    </row>
    <row r="6" hidden="1">
      <c r="A6" s="71" t="s">
        <v>293</v>
      </c>
      <c r="B6" s="72">
        <v>60</v>
      </c>
      <c r="C6" s="72"/>
      <c r="D6" s="73">
        <v>1200</v>
      </c>
    </row>
    <row r="7">
      <c r="A7" s="74" t="s">
        <v>294</v>
      </c>
      <c r="B7" s="75"/>
      <c r="C7" s="75"/>
      <c r="D7" s="76"/>
    </row>
    <row r="8">
      <c r="A8" s="77" t="s">
        <v>295</v>
      </c>
      <c r="B8" s="78"/>
      <c r="C8" s="78"/>
      <c r="D8" s="79"/>
    </row>
    <row r="9">
      <c r="A9" s="80" t="s">
        <v>296</v>
      </c>
      <c r="B9" s="81" t="s">
        <v>35</v>
      </c>
      <c r="C9" s="81" t="s">
        <v>50</v>
      </c>
      <c r="D9" s="82" t="s">
        <v>66</v>
      </c>
    </row>
    <row r="10">
      <c r="A10" s="83" t="s">
        <v>289</v>
      </c>
      <c r="B10" s="83"/>
      <c r="C10" s="83"/>
      <c r="D10" s="83"/>
    </row>
    <row r="11">
      <c r="A11" s="84" t="s">
        <v>297</v>
      </c>
      <c r="B11" s="85">
        <v>200</v>
      </c>
      <c r="C11" s="85">
        <v>250</v>
      </c>
      <c r="D11" s="86">
        <v>300</v>
      </c>
      <c r="E11" s="10"/>
      <c r="G11" s="10"/>
      <c r="H11" s="10"/>
      <c r="I11" s="10"/>
      <c r="J11" s="10"/>
    </row>
    <row r="12">
      <c r="A12" s="87" t="s">
        <v>298</v>
      </c>
      <c r="B12" s="88" t="s">
        <v>299</v>
      </c>
      <c r="C12" s="88" t="s">
        <v>300</v>
      </c>
      <c r="D12" s="89" t="s">
        <v>301</v>
      </c>
      <c r="E12" s="10"/>
      <c r="G12" s="10"/>
      <c r="H12" s="10"/>
      <c r="I12" s="10"/>
      <c r="J12" s="10"/>
    </row>
    <row r="13">
      <c r="A13" s="87" t="s">
        <v>302</v>
      </c>
      <c r="B13" s="88" t="s">
        <v>303</v>
      </c>
      <c r="C13" s="88" t="s">
        <v>304</v>
      </c>
      <c r="D13" s="89" t="s">
        <v>305</v>
      </c>
      <c r="E13" s="10"/>
      <c r="G13" s="10"/>
      <c r="H13" s="10"/>
      <c r="I13" s="10"/>
      <c r="J13" s="10"/>
    </row>
    <row r="14">
      <c r="A14" s="87" t="s">
        <v>306</v>
      </c>
      <c r="B14" s="88" t="s">
        <v>307</v>
      </c>
      <c r="C14" s="90" t="s">
        <v>308</v>
      </c>
      <c r="D14" s="91" t="s">
        <v>76</v>
      </c>
      <c r="E14" s="10"/>
      <c r="G14" s="10"/>
      <c r="H14" s="10"/>
      <c r="I14" s="10"/>
      <c r="J14" s="10"/>
    </row>
    <row r="15">
      <c r="A15" s="87" t="s">
        <v>309</v>
      </c>
      <c r="B15" s="88">
        <v>1</v>
      </c>
      <c r="C15" s="90" t="s">
        <v>310</v>
      </c>
      <c r="D15" s="91" t="s">
        <v>311</v>
      </c>
      <c r="E15" s="10"/>
      <c r="G15" s="10"/>
      <c r="H15" s="10"/>
      <c r="I15" s="10"/>
      <c r="J15" s="10"/>
    </row>
    <row r="16" ht="20.4">
      <c r="A16" s="92" t="s">
        <v>312</v>
      </c>
      <c r="B16" s="93" t="s">
        <v>313</v>
      </c>
      <c r="C16" s="94" t="s">
        <v>314</v>
      </c>
      <c r="D16" s="141" t="s">
        <v>315</v>
      </c>
      <c r="E16" s="10"/>
      <c r="G16" s="10"/>
      <c r="H16" s="10"/>
      <c r="I16" s="10"/>
      <c r="J16" s="10"/>
    </row>
    <row r="17">
      <c r="A17" s="130" t="s">
        <v>316</v>
      </c>
      <c r="B17" s="131" t="s">
        <v>317</v>
      </c>
      <c r="C17" s="132" t="s">
        <v>318</v>
      </c>
      <c r="D17" s="133" t="s">
        <v>319</v>
      </c>
      <c r="E17" s="10"/>
      <c r="G17" s="10"/>
      <c r="H17" s="10"/>
      <c r="I17" s="10"/>
      <c r="J17" s="10"/>
    </row>
    <row r="18">
      <c r="A18" s="96" t="s">
        <v>320</v>
      </c>
      <c r="B18" s="97">
        <v>600</v>
      </c>
      <c r="C18" s="97">
        <v>1200</v>
      </c>
      <c r="D18" s="98">
        <v>1600</v>
      </c>
      <c r="E18" s="10"/>
      <c r="G18" s="10"/>
      <c r="H18" s="10"/>
      <c r="I18" s="10"/>
      <c r="J18" s="10"/>
    </row>
    <row r="19">
      <c r="A19" s="99" t="s">
        <v>298</v>
      </c>
      <c r="B19" s="100" t="s">
        <v>321</v>
      </c>
      <c r="C19" s="100" t="s">
        <v>300</v>
      </c>
      <c r="D19" s="101" t="s">
        <v>301</v>
      </c>
      <c r="E19" s="10"/>
      <c r="G19" s="10"/>
      <c r="H19" s="10"/>
      <c r="I19" s="10"/>
      <c r="J19" s="10"/>
    </row>
    <row r="20">
      <c r="A20" s="99" t="s">
        <v>302</v>
      </c>
      <c r="B20" s="100" t="s">
        <v>303</v>
      </c>
      <c r="C20" s="102" t="s">
        <v>304</v>
      </c>
      <c r="D20" s="103" t="s">
        <v>305</v>
      </c>
      <c r="E20" s="10"/>
      <c r="G20" s="10"/>
      <c r="H20" s="10"/>
      <c r="I20" s="10"/>
      <c r="J20" s="10"/>
    </row>
    <row r="21">
      <c r="A21" s="99" t="s">
        <v>306</v>
      </c>
      <c r="B21" s="100" t="s">
        <v>307</v>
      </c>
      <c r="C21" s="100" t="s">
        <v>308</v>
      </c>
      <c r="D21" s="101" t="s">
        <v>76</v>
      </c>
      <c r="E21" s="10"/>
      <c r="G21" s="10"/>
      <c r="H21" s="10"/>
      <c r="I21" s="10"/>
      <c r="J21" s="10"/>
    </row>
    <row r="22">
      <c r="A22" s="99" t="s">
        <v>322</v>
      </c>
      <c r="B22" s="100" t="s">
        <v>323</v>
      </c>
      <c r="C22" s="102" t="s">
        <v>324</v>
      </c>
      <c r="D22" s="103" t="s">
        <v>325</v>
      </c>
      <c r="E22" s="10"/>
      <c r="G22" s="10"/>
      <c r="H22" s="10"/>
      <c r="I22" s="10"/>
      <c r="J22" s="10"/>
    </row>
    <row r="23">
      <c r="A23" s="99" t="s">
        <v>309</v>
      </c>
      <c r="B23" s="100">
        <v>1</v>
      </c>
      <c r="C23" s="100" t="s">
        <v>310</v>
      </c>
      <c r="D23" s="101" t="s">
        <v>311</v>
      </c>
      <c r="E23" s="10"/>
      <c r="G23" s="10"/>
      <c r="H23" s="10"/>
      <c r="I23" s="10"/>
      <c r="J23" s="10"/>
    </row>
    <row r="24" ht="20.4">
      <c r="A24" s="104" t="s">
        <v>312</v>
      </c>
      <c r="B24" s="105" t="s">
        <v>313</v>
      </c>
      <c r="C24" s="105" t="s">
        <v>314</v>
      </c>
      <c r="D24" s="142" t="s">
        <v>315</v>
      </c>
      <c r="E24" s="10"/>
      <c r="G24" s="10"/>
      <c r="H24" s="10"/>
      <c r="I24" s="10"/>
      <c r="J24" s="10"/>
    </row>
    <row r="25">
      <c r="A25" s="134" t="s">
        <v>316</v>
      </c>
      <c r="B25" s="135" t="s">
        <v>317</v>
      </c>
      <c r="C25" s="135" t="s">
        <v>318</v>
      </c>
      <c r="D25" s="143" t="s">
        <v>319</v>
      </c>
      <c r="E25" s="10"/>
      <c r="G25" s="10"/>
      <c r="H25" s="10"/>
      <c r="I25" s="10"/>
      <c r="J25" s="10"/>
    </row>
    <row r="26">
      <c r="A26" s="84" t="s">
        <v>265</v>
      </c>
      <c r="B26" s="85">
        <v>795</v>
      </c>
      <c r="C26" s="85">
        <v>1740</v>
      </c>
      <c r="D26" s="86">
        <v>2574</v>
      </c>
      <c r="E26" s="10"/>
      <c r="G26" s="10"/>
      <c r="H26" s="10"/>
      <c r="I26" s="10"/>
      <c r="J26" s="10"/>
    </row>
    <row r="27">
      <c r="A27" s="87" t="s">
        <v>298</v>
      </c>
      <c r="B27" s="88" t="s">
        <v>299</v>
      </c>
      <c r="C27" s="88" t="s">
        <v>300</v>
      </c>
      <c r="D27" s="89" t="s">
        <v>301</v>
      </c>
      <c r="E27" s="10"/>
      <c r="G27" s="10"/>
      <c r="H27" s="10"/>
      <c r="I27" s="10"/>
      <c r="J27" s="10"/>
    </row>
    <row r="28">
      <c r="A28" s="87" t="s">
        <v>302</v>
      </c>
      <c r="B28" s="88" t="s">
        <v>303</v>
      </c>
      <c r="C28" s="88" t="s">
        <v>304</v>
      </c>
      <c r="D28" s="89" t="s">
        <v>305</v>
      </c>
      <c r="E28" s="10"/>
      <c r="G28" s="10"/>
      <c r="H28" s="10"/>
      <c r="I28" s="10"/>
      <c r="J28" s="10"/>
    </row>
    <row r="29">
      <c r="A29" s="87" t="s">
        <v>306</v>
      </c>
      <c r="B29" s="88" t="s">
        <v>307</v>
      </c>
      <c r="C29" s="90" t="s">
        <v>308</v>
      </c>
      <c r="D29" s="91" t="s">
        <v>76</v>
      </c>
      <c r="E29" s="10"/>
      <c r="G29" s="10"/>
      <c r="H29" s="10"/>
      <c r="I29" s="10"/>
      <c r="J29" s="10"/>
    </row>
    <row r="30">
      <c r="A30" s="87" t="s">
        <v>322</v>
      </c>
      <c r="B30" s="88" t="s">
        <v>323</v>
      </c>
      <c r="C30" s="90" t="s">
        <v>324</v>
      </c>
      <c r="D30" s="91" t="s">
        <v>325</v>
      </c>
      <c r="E30" s="10"/>
      <c r="G30" s="10"/>
      <c r="H30" s="10"/>
      <c r="I30" s="10"/>
      <c r="J30" s="10"/>
    </row>
    <row r="31">
      <c r="A31" s="87" t="s">
        <v>309</v>
      </c>
      <c r="B31" s="88">
        <v>1</v>
      </c>
      <c r="C31" s="90" t="s">
        <v>310</v>
      </c>
      <c r="D31" s="91" t="s">
        <v>311</v>
      </c>
      <c r="E31" s="10"/>
      <c r="G31" s="10"/>
      <c r="H31" s="10"/>
      <c r="I31" s="10"/>
      <c r="J31" s="10"/>
    </row>
    <row r="32" ht="20.4">
      <c r="A32" s="92" t="s">
        <v>312</v>
      </c>
      <c r="B32" s="93" t="s">
        <v>313</v>
      </c>
      <c r="C32" s="94" t="s">
        <v>314</v>
      </c>
      <c r="D32" s="141" t="s">
        <v>315</v>
      </c>
      <c r="E32" s="10"/>
      <c r="G32" s="10"/>
      <c r="H32" s="10"/>
      <c r="I32" s="10"/>
      <c r="J32" s="10"/>
    </row>
    <row r="33">
      <c r="A33" s="92" t="s">
        <v>316</v>
      </c>
      <c r="B33" s="93" t="s">
        <v>317</v>
      </c>
      <c r="C33" s="94" t="s">
        <v>318</v>
      </c>
      <c r="D33" s="141" t="s">
        <v>319</v>
      </c>
      <c r="E33" s="10"/>
      <c r="G33" s="10"/>
      <c r="H33" s="10"/>
      <c r="I33" s="10"/>
      <c r="J33" s="10"/>
    </row>
    <row r="34">
      <c r="A34" s="84" t="s">
        <v>326</v>
      </c>
      <c r="B34" s="107">
        <v>684</v>
      </c>
      <c r="C34" s="107">
        <v>1518</v>
      </c>
      <c r="D34" s="108">
        <v>2389</v>
      </c>
      <c r="E34" s="10"/>
      <c r="G34" s="10"/>
      <c r="H34" s="10"/>
      <c r="I34" s="10"/>
      <c r="J34" s="10"/>
    </row>
    <row r="35">
      <c r="A35" s="87" t="s">
        <v>298</v>
      </c>
      <c r="B35" s="88" t="s">
        <v>321</v>
      </c>
      <c r="C35" s="88" t="s">
        <v>300</v>
      </c>
      <c r="D35" s="89" t="s">
        <v>301</v>
      </c>
      <c r="E35" s="10"/>
      <c r="G35" s="10"/>
      <c r="H35" s="10"/>
      <c r="I35" s="10"/>
      <c r="J35" s="10"/>
    </row>
    <row r="36">
      <c r="A36" s="87" t="s">
        <v>302</v>
      </c>
      <c r="B36" s="88" t="s">
        <v>303</v>
      </c>
      <c r="C36" s="88" t="s">
        <v>304</v>
      </c>
      <c r="D36" s="89" t="s">
        <v>305</v>
      </c>
      <c r="E36" s="10"/>
      <c r="G36" s="10"/>
      <c r="H36" s="10"/>
      <c r="I36" s="10"/>
      <c r="J36" s="10"/>
    </row>
    <row r="37">
      <c r="A37" s="87" t="s">
        <v>306</v>
      </c>
      <c r="B37" s="88" t="s">
        <v>307</v>
      </c>
      <c r="C37" s="90" t="s">
        <v>308</v>
      </c>
      <c r="D37" s="91" t="s">
        <v>76</v>
      </c>
      <c r="E37" s="10"/>
      <c r="G37" s="10"/>
      <c r="H37" s="10"/>
      <c r="I37" s="10"/>
      <c r="J37" s="10"/>
    </row>
    <row r="38">
      <c r="A38" s="87" t="s">
        <v>322</v>
      </c>
      <c r="B38" s="88" t="s">
        <v>323</v>
      </c>
      <c r="C38" s="90" t="s">
        <v>324</v>
      </c>
      <c r="D38" s="91" t="s">
        <v>325</v>
      </c>
      <c r="E38" s="10"/>
      <c r="G38" s="10"/>
      <c r="H38" s="10"/>
      <c r="I38" s="10"/>
      <c r="J38" s="10"/>
    </row>
    <row r="39">
      <c r="A39" s="87" t="s">
        <v>309</v>
      </c>
      <c r="B39" s="88">
        <v>1</v>
      </c>
      <c r="C39" s="90" t="s">
        <v>310</v>
      </c>
      <c r="D39" s="91" t="s">
        <v>311</v>
      </c>
      <c r="E39" s="10"/>
      <c r="G39" s="10"/>
      <c r="H39" s="10"/>
      <c r="I39" s="10"/>
      <c r="J39" s="10"/>
    </row>
    <row r="40" ht="20.4">
      <c r="A40" s="92" t="s">
        <v>312</v>
      </c>
      <c r="B40" s="93" t="s">
        <v>313</v>
      </c>
      <c r="C40" s="94" t="s">
        <v>314</v>
      </c>
      <c r="D40" s="141" t="s">
        <v>315</v>
      </c>
      <c r="E40" s="10"/>
      <c r="G40" s="10"/>
      <c r="H40" s="10"/>
      <c r="I40" s="10"/>
      <c r="J40" s="10"/>
    </row>
    <row r="41">
      <c r="A41" s="92" t="s">
        <v>316</v>
      </c>
      <c r="B41" s="93" t="s">
        <v>317</v>
      </c>
      <c r="C41" s="94" t="s">
        <v>318</v>
      </c>
      <c r="D41" s="141" t="s">
        <v>319</v>
      </c>
      <c r="E41" s="10"/>
      <c r="G41" s="10"/>
      <c r="H41" s="10"/>
      <c r="I41" s="10"/>
      <c r="J41" s="10"/>
    </row>
    <row r="42">
      <c r="A42" s="96" t="s">
        <v>327</v>
      </c>
      <c r="B42" s="109">
        <v>847</v>
      </c>
      <c r="C42" s="109">
        <v>1855</v>
      </c>
      <c r="D42" s="110">
        <v>2743</v>
      </c>
      <c r="E42" s="10"/>
      <c r="G42" s="10"/>
      <c r="H42" s="10"/>
      <c r="I42" s="10"/>
      <c r="J42" s="10"/>
    </row>
    <row r="43">
      <c r="A43" s="99" t="s">
        <v>328</v>
      </c>
      <c r="B43" s="100" t="s">
        <v>321</v>
      </c>
      <c r="C43" s="100" t="s">
        <v>300</v>
      </c>
      <c r="D43" s="101" t="s">
        <v>301</v>
      </c>
      <c r="E43" s="10"/>
      <c r="G43" s="10"/>
      <c r="H43" s="10"/>
      <c r="I43" s="10"/>
      <c r="J43" s="10"/>
    </row>
    <row r="44">
      <c r="A44" s="99" t="s">
        <v>329</v>
      </c>
      <c r="B44" s="100" t="s">
        <v>330</v>
      </c>
      <c r="C44" s="100" t="s">
        <v>331</v>
      </c>
      <c r="D44" s="101" t="s">
        <v>332</v>
      </c>
      <c r="E44" s="10"/>
      <c r="G44" s="10"/>
      <c r="H44" s="10"/>
      <c r="I44" s="10"/>
      <c r="J44" s="10"/>
    </row>
    <row r="45">
      <c r="A45" s="99" t="s">
        <v>302</v>
      </c>
      <c r="B45" s="100" t="s">
        <v>333</v>
      </c>
      <c r="C45" s="100" t="s">
        <v>304</v>
      </c>
      <c r="D45" s="101" t="s">
        <v>305</v>
      </c>
      <c r="E45" s="10"/>
      <c r="G45" s="10"/>
      <c r="H45" s="10"/>
      <c r="I45" s="10"/>
      <c r="J45" s="10"/>
    </row>
    <row r="46">
      <c r="A46" s="99" t="s">
        <v>306</v>
      </c>
      <c r="B46" s="100" t="s">
        <v>307</v>
      </c>
      <c r="C46" s="100" t="s">
        <v>308</v>
      </c>
      <c r="D46" s="101" t="s">
        <v>76</v>
      </c>
      <c r="E46" s="10"/>
      <c r="G46" s="10"/>
      <c r="H46" s="10"/>
      <c r="I46" s="10"/>
      <c r="J46" s="10"/>
    </row>
    <row r="47">
      <c r="A47" s="99" t="s">
        <v>322</v>
      </c>
      <c r="B47" s="100" t="s">
        <v>323</v>
      </c>
      <c r="C47" s="102" t="s">
        <v>324</v>
      </c>
      <c r="D47" s="103" t="s">
        <v>325</v>
      </c>
      <c r="E47" s="10"/>
      <c r="G47" s="10"/>
      <c r="H47" s="10"/>
      <c r="I47" s="10"/>
      <c r="J47" s="10"/>
    </row>
    <row r="48">
      <c r="A48" s="99" t="s">
        <v>309</v>
      </c>
      <c r="B48" s="100">
        <v>1</v>
      </c>
      <c r="C48" s="100" t="s">
        <v>310</v>
      </c>
      <c r="D48" s="101" t="s">
        <v>311</v>
      </c>
      <c r="E48" s="10"/>
      <c r="G48" s="10"/>
      <c r="H48" s="10"/>
      <c r="I48" s="10"/>
      <c r="J48" s="10"/>
    </row>
    <row r="49">
      <c r="A49" s="104" t="s">
        <v>312</v>
      </c>
      <c r="B49" s="105">
        <v>1</v>
      </c>
      <c r="C49" s="105" t="s">
        <v>310</v>
      </c>
      <c r="D49" s="106" t="s">
        <v>334</v>
      </c>
      <c r="E49" s="10"/>
      <c r="G49" s="10"/>
      <c r="H49" s="10"/>
      <c r="I49" s="10"/>
      <c r="J49" s="10"/>
    </row>
    <row r="50">
      <c r="A50" s="84" t="s">
        <v>335</v>
      </c>
      <c r="B50" s="107">
        <v>1000</v>
      </c>
      <c r="C50" s="107">
        <v>3600</v>
      </c>
      <c r="D50" s="108">
        <v>6000</v>
      </c>
      <c r="E50" s="10"/>
      <c r="G50" s="10"/>
      <c r="H50" s="10"/>
      <c r="I50" s="10"/>
      <c r="J50" s="10"/>
    </row>
    <row r="51">
      <c r="A51" s="87" t="s">
        <v>336</v>
      </c>
      <c r="B51" s="88" t="s">
        <v>337</v>
      </c>
      <c r="C51" s="88" t="s">
        <v>301</v>
      </c>
      <c r="D51" s="89" t="s">
        <v>338</v>
      </c>
      <c r="E51" s="10"/>
      <c r="G51" s="10"/>
      <c r="H51" s="10"/>
      <c r="I51" s="10"/>
      <c r="J51" s="10"/>
    </row>
    <row r="52">
      <c r="A52" s="87" t="s">
        <v>302</v>
      </c>
      <c r="B52" s="88" t="s">
        <v>303</v>
      </c>
      <c r="C52" s="90" t="s">
        <v>304</v>
      </c>
      <c r="D52" s="91" t="s">
        <v>305</v>
      </c>
      <c r="E52" s="10"/>
      <c r="G52" s="10"/>
      <c r="H52" s="10"/>
      <c r="I52" s="10"/>
      <c r="J52" s="10"/>
    </row>
    <row r="53">
      <c r="A53" s="87" t="s">
        <v>306</v>
      </c>
      <c r="B53" s="88" t="s">
        <v>307</v>
      </c>
      <c r="C53" s="90" t="s">
        <v>308</v>
      </c>
      <c r="D53" s="91" t="s">
        <v>76</v>
      </c>
      <c r="E53" s="10"/>
      <c r="G53" s="10"/>
      <c r="H53" s="10"/>
      <c r="I53" s="10"/>
      <c r="J53" s="10"/>
    </row>
    <row r="54">
      <c r="A54" s="87" t="s">
        <v>322</v>
      </c>
      <c r="B54" s="88" t="s">
        <v>323</v>
      </c>
      <c r="C54" s="90" t="s">
        <v>324</v>
      </c>
      <c r="D54" s="91" t="s">
        <v>325</v>
      </c>
      <c r="E54" s="10"/>
      <c r="G54" s="10"/>
      <c r="H54" s="10"/>
      <c r="I54" s="10"/>
      <c r="J54" s="10"/>
    </row>
    <row r="55">
      <c r="A55" s="87" t="s">
        <v>309</v>
      </c>
      <c r="B55" s="88">
        <v>1</v>
      </c>
      <c r="C55" s="90" t="s">
        <v>310</v>
      </c>
      <c r="D55" s="91" t="s">
        <v>311</v>
      </c>
      <c r="E55" s="10"/>
      <c r="G55" s="10"/>
      <c r="H55" s="10"/>
      <c r="I55" s="10"/>
      <c r="J55" s="10"/>
    </row>
    <row r="56">
      <c r="A56" s="92" t="s">
        <v>312</v>
      </c>
      <c r="B56" s="93">
        <v>1</v>
      </c>
      <c r="C56" s="94" t="s">
        <v>310</v>
      </c>
      <c r="D56" s="95" t="s">
        <v>334</v>
      </c>
      <c r="E56" s="10"/>
      <c r="G56" s="10"/>
      <c r="H56" s="10"/>
      <c r="I56" s="10"/>
      <c r="J56" s="10"/>
    </row>
    <row r="57">
      <c r="A57" s="96" t="s">
        <v>339</v>
      </c>
      <c r="B57" s="109">
        <v>887</v>
      </c>
      <c r="C57" s="109">
        <v>1518</v>
      </c>
      <c r="D57" s="110">
        <v>2165</v>
      </c>
      <c r="E57" s="10"/>
      <c r="G57" s="10"/>
      <c r="H57" s="10"/>
      <c r="I57" s="10"/>
      <c r="J57" s="10"/>
    </row>
    <row r="58">
      <c r="A58" s="99" t="s">
        <v>336</v>
      </c>
      <c r="B58" s="100" t="s">
        <v>337</v>
      </c>
      <c r="C58" s="100" t="s">
        <v>301</v>
      </c>
      <c r="D58" s="101" t="s">
        <v>338</v>
      </c>
      <c r="E58" s="10"/>
      <c r="G58" s="10"/>
      <c r="H58" s="10"/>
      <c r="I58" s="10"/>
      <c r="J58" s="10"/>
    </row>
    <row r="59">
      <c r="A59" s="99" t="s">
        <v>302</v>
      </c>
      <c r="B59" s="100" t="s">
        <v>303</v>
      </c>
      <c r="C59" s="100" t="s">
        <v>304</v>
      </c>
      <c r="D59" s="101" t="s">
        <v>305</v>
      </c>
      <c r="E59" s="10"/>
      <c r="G59" s="10"/>
      <c r="H59" s="10"/>
      <c r="I59" s="10"/>
      <c r="J59" s="10"/>
    </row>
    <row r="60">
      <c r="A60" s="99" t="s">
        <v>306</v>
      </c>
      <c r="B60" s="100" t="s">
        <v>307</v>
      </c>
      <c r="C60" s="100" t="s">
        <v>308</v>
      </c>
      <c r="D60" s="101" t="s">
        <v>76</v>
      </c>
      <c r="E60" s="10"/>
      <c r="G60" s="10"/>
      <c r="H60" s="10"/>
      <c r="I60" s="10"/>
      <c r="J60" s="10"/>
    </row>
    <row r="61">
      <c r="A61" s="99" t="s">
        <v>322</v>
      </c>
      <c r="B61" s="100" t="s">
        <v>323</v>
      </c>
      <c r="C61" s="102" t="s">
        <v>324</v>
      </c>
      <c r="D61" s="103" t="s">
        <v>325</v>
      </c>
      <c r="E61" s="10"/>
      <c r="G61" s="10"/>
      <c r="H61" s="10"/>
      <c r="I61" s="10"/>
      <c r="J61" s="10"/>
    </row>
    <row r="62">
      <c r="A62" s="99" t="s">
        <v>309</v>
      </c>
      <c r="B62" s="100">
        <v>1</v>
      </c>
      <c r="C62" s="100" t="s">
        <v>310</v>
      </c>
      <c r="D62" s="101" t="s">
        <v>311</v>
      </c>
      <c r="E62" s="10"/>
      <c r="G62" s="10"/>
      <c r="H62" s="10"/>
      <c r="I62" s="10"/>
      <c r="J62" s="10"/>
    </row>
    <row r="63">
      <c r="A63" s="104" t="s">
        <v>312</v>
      </c>
      <c r="B63" s="105">
        <v>1</v>
      </c>
      <c r="C63" s="105" t="s">
        <v>310</v>
      </c>
      <c r="D63" s="106" t="s">
        <v>334</v>
      </c>
      <c r="E63" s="10"/>
      <c r="G63" s="10"/>
      <c r="H63" s="10"/>
      <c r="I63" s="10"/>
      <c r="J63" s="10"/>
    </row>
    <row r="64">
      <c r="A64" s="111" t="s">
        <v>340</v>
      </c>
      <c r="B64" s="112"/>
      <c r="C64" s="112"/>
      <c r="D64" s="113"/>
      <c r="E64" s="10"/>
      <c r="G64" s="10"/>
      <c r="H64" s="10"/>
      <c r="I64" s="10"/>
      <c r="J64" s="10"/>
    </row>
    <row r="65">
      <c r="A65" s="84" t="s">
        <v>341</v>
      </c>
      <c r="B65" s="85">
        <v>200</v>
      </c>
      <c r="C65" s="85">
        <v>250</v>
      </c>
      <c r="D65" s="86">
        <v>300</v>
      </c>
      <c r="E65" s="10"/>
      <c r="G65" s="10"/>
      <c r="H65" s="10"/>
      <c r="I65" s="10"/>
      <c r="J65" s="10"/>
    </row>
    <row r="66" ht="40.8">
      <c r="A66" s="87" t="s">
        <v>328</v>
      </c>
      <c r="B66" s="88" t="s">
        <v>342</v>
      </c>
      <c r="C66" s="140" t="s">
        <v>343</v>
      </c>
      <c r="D66" s="140" t="s">
        <v>344</v>
      </c>
      <c r="E66" s="10"/>
      <c r="G66" s="10"/>
      <c r="H66" s="10"/>
      <c r="I66" s="10"/>
      <c r="J66" s="10"/>
    </row>
    <row r="67">
      <c r="A67" s="87" t="s">
        <v>302</v>
      </c>
      <c r="B67" s="88" t="s">
        <v>303</v>
      </c>
      <c r="C67" s="90" t="s">
        <v>304</v>
      </c>
      <c r="D67" s="91" t="s">
        <v>305</v>
      </c>
      <c r="E67" s="10"/>
      <c r="G67" s="10"/>
      <c r="H67" s="10"/>
      <c r="I67" s="10"/>
      <c r="J67" s="10"/>
    </row>
    <row r="68">
      <c r="A68" s="87" t="s">
        <v>306</v>
      </c>
      <c r="B68" s="88" t="s">
        <v>307</v>
      </c>
      <c r="C68" s="90" t="s">
        <v>308</v>
      </c>
      <c r="D68" s="91" t="s">
        <v>76</v>
      </c>
      <c r="E68" s="10"/>
      <c r="G68" s="10"/>
      <c r="H68" s="10"/>
      <c r="I68" s="10"/>
      <c r="J68" s="10"/>
    </row>
    <row r="69">
      <c r="A69" s="87" t="s">
        <v>309</v>
      </c>
      <c r="B69" s="88">
        <v>1</v>
      </c>
      <c r="C69" s="90" t="s">
        <v>310</v>
      </c>
      <c r="D69" s="91" t="s">
        <v>311</v>
      </c>
      <c r="E69" s="10"/>
      <c r="G69" s="10"/>
      <c r="H69" s="10"/>
      <c r="I69" s="10"/>
      <c r="J69" s="10"/>
    </row>
    <row r="70">
      <c r="A70" s="92" t="s">
        <v>312</v>
      </c>
      <c r="B70" s="93">
        <v>1</v>
      </c>
      <c r="C70" s="94" t="s">
        <v>310</v>
      </c>
      <c r="D70" s="95" t="s">
        <v>334</v>
      </c>
      <c r="E70" s="10"/>
      <c r="G70" s="10"/>
      <c r="H70" s="10"/>
      <c r="I70" s="10"/>
      <c r="J70" s="10"/>
    </row>
    <row r="71">
      <c r="A71" s="96" t="s">
        <v>345</v>
      </c>
      <c r="B71" s="109">
        <v>330</v>
      </c>
      <c r="C71" s="109" t="e">
        <f>#REF!</f>
        <v>#REF!</v>
      </c>
      <c r="D71" s="110" t="e">
        <f>#REF!</f>
        <v>#REF!</v>
      </c>
      <c r="E71" s="10"/>
      <c r="G71" s="10"/>
      <c r="H71" s="10"/>
      <c r="I71" s="10"/>
      <c r="J71" s="10"/>
    </row>
    <row r="72">
      <c r="A72" s="99" t="s">
        <v>336</v>
      </c>
      <c r="B72" s="100" t="s">
        <v>346</v>
      </c>
      <c r="C72" s="100" t="s">
        <v>347</v>
      </c>
      <c r="D72" s="101" t="s">
        <v>348</v>
      </c>
      <c r="E72" s="10"/>
      <c r="G72" s="10"/>
      <c r="H72" s="10"/>
      <c r="I72" s="10"/>
      <c r="J72" s="10"/>
    </row>
    <row r="73">
      <c r="A73" s="99" t="s">
        <v>302</v>
      </c>
      <c r="B73" s="100" t="s">
        <v>303</v>
      </c>
      <c r="C73" s="100" t="s">
        <v>304</v>
      </c>
      <c r="D73" s="101" t="s">
        <v>305</v>
      </c>
      <c r="E73" s="10"/>
      <c r="G73" s="10"/>
      <c r="H73" s="10"/>
      <c r="I73" s="10"/>
      <c r="J73" s="10"/>
    </row>
    <row r="74">
      <c r="A74" s="99" t="s">
        <v>306</v>
      </c>
      <c r="B74" s="100" t="s">
        <v>307</v>
      </c>
      <c r="C74" s="100" t="s">
        <v>308</v>
      </c>
      <c r="D74" s="101" t="s">
        <v>76</v>
      </c>
      <c r="E74" s="10"/>
      <c r="G74" s="10"/>
      <c r="H74" s="10"/>
      <c r="I74" s="10"/>
      <c r="J74" s="10"/>
    </row>
    <row r="75">
      <c r="A75" s="99" t="s">
        <v>309</v>
      </c>
      <c r="B75" s="100">
        <v>1</v>
      </c>
      <c r="C75" s="100" t="s">
        <v>310</v>
      </c>
      <c r="D75" s="101" t="s">
        <v>311</v>
      </c>
      <c r="E75" s="10"/>
      <c r="G75" s="10"/>
      <c r="H75" s="10"/>
      <c r="I75" s="10"/>
      <c r="J75" s="10"/>
    </row>
    <row r="76">
      <c r="A76" s="104" t="s">
        <v>312</v>
      </c>
      <c r="B76" s="105">
        <v>1</v>
      </c>
      <c r="C76" s="105" t="s">
        <v>310</v>
      </c>
      <c r="D76" s="106" t="s">
        <v>334</v>
      </c>
      <c r="E76" s="10"/>
      <c r="G76" s="10"/>
      <c r="H76" s="10"/>
      <c r="I76" s="10"/>
      <c r="J76" s="10"/>
    </row>
    <row r="77">
      <c r="A77" s="84" t="s">
        <v>349</v>
      </c>
      <c r="B77" s="107" t="e">
        <f>#REF!</f>
        <v>#REF!</v>
      </c>
      <c r="C77" s="107" t="e">
        <f>#REF!</f>
        <v>#REF!</v>
      </c>
      <c r="D77" s="108" t="e">
        <f>#REF!</f>
        <v>#REF!</v>
      </c>
      <c r="E77" s="10"/>
      <c r="G77" s="10"/>
      <c r="H77" s="10"/>
      <c r="I77" s="10"/>
      <c r="J77" s="10"/>
    </row>
    <row r="78">
      <c r="A78" s="87" t="s">
        <v>336</v>
      </c>
      <c r="B78" s="88" t="s">
        <v>346</v>
      </c>
      <c r="C78" s="88" t="s">
        <v>347</v>
      </c>
      <c r="D78" s="89" t="s">
        <v>348</v>
      </c>
      <c r="E78" s="10"/>
      <c r="G78" s="10"/>
      <c r="H78" s="10"/>
      <c r="I78" s="10"/>
      <c r="J78" s="10"/>
    </row>
    <row r="79">
      <c r="A79" s="87" t="s">
        <v>302</v>
      </c>
      <c r="B79" s="88" t="s">
        <v>303</v>
      </c>
      <c r="C79" s="90" t="s">
        <v>304</v>
      </c>
      <c r="D79" s="91" t="s">
        <v>305</v>
      </c>
      <c r="E79" s="10"/>
      <c r="G79" s="10"/>
      <c r="H79" s="10"/>
      <c r="I79" s="10"/>
      <c r="J79" s="10"/>
    </row>
    <row r="80">
      <c r="A80" s="87" t="s">
        <v>306</v>
      </c>
      <c r="B80" s="88" t="s">
        <v>307</v>
      </c>
      <c r="C80" s="90" t="s">
        <v>308</v>
      </c>
      <c r="D80" s="91" t="s">
        <v>76</v>
      </c>
      <c r="E80" s="10"/>
      <c r="G80" s="10"/>
      <c r="H80" s="10"/>
      <c r="I80" s="10"/>
      <c r="J80" s="10"/>
    </row>
    <row r="81">
      <c r="A81" s="87" t="s">
        <v>309</v>
      </c>
      <c r="B81" s="88">
        <v>1</v>
      </c>
      <c r="C81" s="90" t="s">
        <v>310</v>
      </c>
      <c r="D81" s="91" t="s">
        <v>311</v>
      </c>
      <c r="E81" s="10"/>
      <c r="G81" s="10"/>
      <c r="H81" s="10"/>
      <c r="I81" s="10"/>
      <c r="J81" s="10"/>
    </row>
    <row r="82">
      <c r="A82" s="92" t="s">
        <v>312</v>
      </c>
      <c r="B82" s="93">
        <v>1</v>
      </c>
      <c r="C82" s="94" t="s">
        <v>310</v>
      </c>
      <c r="D82" s="95" t="s">
        <v>334</v>
      </c>
      <c r="E82" s="10"/>
      <c r="G82" s="10"/>
      <c r="H82" s="10"/>
      <c r="I82" s="10"/>
      <c r="J82" s="10"/>
    </row>
    <row r="83">
      <c r="A83" s="96" t="s">
        <v>350</v>
      </c>
      <c r="B83" s="109"/>
      <c r="C83" s="109"/>
      <c r="D83" s="110"/>
      <c r="E83" s="10"/>
      <c r="G83" s="10"/>
      <c r="H83" s="10"/>
      <c r="I83" s="10"/>
      <c r="J83" s="10"/>
    </row>
    <row r="84">
      <c r="A84" s="126" t="s">
        <v>351</v>
      </c>
      <c r="B84" s="127" t="s">
        <v>352</v>
      </c>
      <c r="C84" s="128" t="s">
        <v>353</v>
      </c>
      <c r="D84" s="129" t="s">
        <v>354</v>
      </c>
      <c r="E84" s="10"/>
      <c r="G84" s="10"/>
      <c r="H84" s="10"/>
      <c r="I84" s="10"/>
      <c r="J84" s="10"/>
    </row>
    <row r="85">
      <c r="A85" s="126" t="s">
        <v>302</v>
      </c>
      <c r="B85" s="127" t="s">
        <v>39</v>
      </c>
      <c r="C85" s="128" t="s">
        <v>304</v>
      </c>
      <c r="D85" s="129" t="s">
        <v>305</v>
      </c>
      <c r="E85" s="10"/>
      <c r="G85" s="10"/>
      <c r="H85" s="10"/>
      <c r="I85" s="10"/>
      <c r="J85" s="10"/>
    </row>
    <row r="86">
      <c r="A86" s="126" t="s">
        <v>306</v>
      </c>
      <c r="B86" s="127" t="s">
        <v>307</v>
      </c>
      <c r="C86" s="128" t="s">
        <v>308</v>
      </c>
      <c r="D86" s="129" t="s">
        <v>76</v>
      </c>
      <c r="E86" s="10"/>
      <c r="G86" s="10"/>
      <c r="H86" s="10"/>
      <c r="I86" s="10"/>
      <c r="J86" s="10"/>
    </row>
    <row r="87">
      <c r="A87" s="126" t="s">
        <v>309</v>
      </c>
      <c r="B87" s="127">
        <v>1</v>
      </c>
      <c r="C87" s="128" t="s">
        <v>310</v>
      </c>
      <c r="D87" s="129" t="s">
        <v>311</v>
      </c>
      <c r="E87" s="10"/>
      <c r="G87" s="10"/>
      <c r="H87" s="10"/>
      <c r="I87" s="10"/>
      <c r="J87" s="10"/>
    </row>
    <row r="88">
      <c r="A88" s="126" t="s">
        <v>312</v>
      </c>
      <c r="B88" s="127">
        <v>1</v>
      </c>
      <c r="C88" s="128" t="s">
        <v>310</v>
      </c>
      <c r="D88" s="129" t="s">
        <v>334</v>
      </c>
      <c r="E88" s="10"/>
      <c r="G88" s="10"/>
      <c r="H88" s="10"/>
      <c r="I88" s="10"/>
      <c r="J88" s="10"/>
    </row>
    <row r="89">
      <c r="A89" s="126" t="s">
        <v>322</v>
      </c>
      <c r="B89" s="127" t="s">
        <v>323</v>
      </c>
      <c r="C89" s="128" t="s">
        <v>324</v>
      </c>
      <c r="D89" s="129" t="s">
        <v>325</v>
      </c>
      <c r="E89" s="10"/>
      <c r="G89" s="10"/>
      <c r="H89" s="10"/>
      <c r="I89" s="10"/>
      <c r="J89" s="10"/>
    </row>
    <row r="90">
      <c r="A90" s="96" t="s">
        <v>355</v>
      </c>
      <c r="B90" s="109"/>
      <c r="C90" s="109"/>
      <c r="D90" s="110"/>
      <c r="E90" s="10"/>
      <c r="G90" s="10"/>
      <c r="H90" s="10"/>
      <c r="I90" s="10"/>
      <c r="J90" s="10"/>
    </row>
    <row r="91">
      <c r="A91" s="126" t="s">
        <v>356</v>
      </c>
      <c r="B91" s="127" t="s">
        <v>352</v>
      </c>
      <c r="C91" s="128" t="s">
        <v>353</v>
      </c>
      <c r="D91" s="129" t="s">
        <v>354</v>
      </c>
      <c r="E91" s="10"/>
      <c r="G91" s="10"/>
      <c r="H91" s="10"/>
      <c r="I91" s="10"/>
      <c r="J91" s="10"/>
    </row>
    <row r="92">
      <c r="A92" s="126" t="s">
        <v>357</v>
      </c>
      <c r="B92" s="127" t="s">
        <v>358</v>
      </c>
      <c r="C92" s="128" t="s">
        <v>359</v>
      </c>
      <c r="D92" s="129" t="s">
        <v>360</v>
      </c>
      <c r="E92" s="10"/>
      <c r="G92" s="10"/>
      <c r="H92" s="10"/>
      <c r="I92" s="10"/>
      <c r="J92" s="10"/>
    </row>
    <row r="93">
      <c r="A93" s="126" t="s">
        <v>361</v>
      </c>
      <c r="B93" s="127" t="s">
        <v>39</v>
      </c>
      <c r="C93" s="128" t="s">
        <v>304</v>
      </c>
      <c r="D93" s="129" t="s">
        <v>305</v>
      </c>
      <c r="E93" s="10"/>
      <c r="G93" s="10"/>
      <c r="H93" s="10"/>
      <c r="I93" s="10"/>
      <c r="J93" s="10"/>
    </row>
    <row r="94">
      <c r="A94" s="126" t="s">
        <v>362</v>
      </c>
      <c r="B94" s="127">
        <v>1</v>
      </c>
      <c r="C94" s="128" t="s">
        <v>310</v>
      </c>
      <c r="D94" s="129" t="s">
        <v>311</v>
      </c>
      <c r="E94" s="10"/>
      <c r="G94" s="10"/>
      <c r="H94" s="10"/>
      <c r="I94" s="10"/>
      <c r="J94" s="10"/>
    </row>
    <row r="95">
      <c r="A95" s="126" t="s">
        <v>322</v>
      </c>
      <c r="B95" s="127" t="s">
        <v>323</v>
      </c>
      <c r="C95" s="128" t="s">
        <v>324</v>
      </c>
      <c r="D95" s="129" t="s">
        <v>325</v>
      </c>
      <c r="E95" s="10"/>
      <c r="G95" s="10"/>
      <c r="H95" s="10"/>
      <c r="I95" s="10"/>
      <c r="J95" s="10"/>
    </row>
    <row r="96">
      <c r="A96" s="126" t="s">
        <v>363</v>
      </c>
      <c r="B96" s="127">
        <v>1</v>
      </c>
      <c r="C96" s="128" t="s">
        <v>310</v>
      </c>
      <c r="D96" s="129" t="s">
        <v>311</v>
      </c>
      <c r="E96" s="10"/>
      <c r="G96" s="10"/>
      <c r="H96" s="10"/>
      <c r="I96" s="10"/>
      <c r="J96" s="10"/>
    </row>
    <row r="97">
      <c r="A97" s="139" t="s">
        <v>312</v>
      </c>
      <c r="B97" s="88">
        <v>1</v>
      </c>
      <c r="C97" s="90" t="s">
        <v>310</v>
      </c>
      <c r="D97" s="90" t="s">
        <v>334</v>
      </c>
      <c r="E97" s="10"/>
      <c r="G97" s="10"/>
      <c r="H97" s="10"/>
      <c r="I97" s="10"/>
      <c r="J97" s="10"/>
    </row>
    <row r="98">
      <c r="A98" s="136" t="s">
        <v>364</v>
      </c>
      <c r="B98" s="137"/>
      <c r="C98" s="137"/>
      <c r="D98" s="138"/>
      <c r="E98" s="10"/>
      <c r="G98" s="10"/>
      <c r="H98" s="10"/>
      <c r="I98" s="10"/>
      <c r="J98" s="10"/>
    </row>
    <row r="99">
      <c r="A99" s="126" t="s">
        <v>356</v>
      </c>
      <c r="B99" s="127" t="s">
        <v>352</v>
      </c>
      <c r="C99" s="128" t="s">
        <v>353</v>
      </c>
      <c r="D99" s="129" t="s">
        <v>354</v>
      </c>
      <c r="E99" s="10"/>
      <c r="G99" s="10"/>
      <c r="H99" s="10"/>
      <c r="I99" s="10"/>
      <c r="J99" s="10"/>
    </row>
    <row r="100">
      <c r="A100" s="126" t="s">
        <v>361</v>
      </c>
      <c r="B100" s="127" t="s">
        <v>39</v>
      </c>
      <c r="C100" s="128" t="s">
        <v>304</v>
      </c>
      <c r="D100" s="129" t="s">
        <v>305</v>
      </c>
      <c r="E100" s="10"/>
      <c r="G100" s="10"/>
      <c r="H100" s="10"/>
      <c r="I100" s="10"/>
      <c r="J100" s="10"/>
    </row>
    <row r="101">
      <c r="A101" s="126" t="s">
        <v>362</v>
      </c>
      <c r="B101" s="127">
        <v>1</v>
      </c>
      <c r="C101" s="128" t="s">
        <v>310</v>
      </c>
      <c r="D101" s="129" t="s">
        <v>311</v>
      </c>
      <c r="E101" s="10"/>
      <c r="G101" s="10"/>
      <c r="H101" s="10"/>
      <c r="I101" s="10"/>
      <c r="J101" s="10"/>
    </row>
    <row r="102">
      <c r="A102" s="126" t="s">
        <v>322</v>
      </c>
      <c r="B102" s="127" t="s">
        <v>323</v>
      </c>
      <c r="C102" s="128" t="s">
        <v>324</v>
      </c>
      <c r="D102" s="129" t="s">
        <v>325</v>
      </c>
      <c r="E102" s="10"/>
      <c r="G102" s="10"/>
      <c r="H102" s="10"/>
      <c r="I102" s="10"/>
      <c r="J102" s="10"/>
    </row>
    <row r="103">
      <c r="A103" s="130" t="s">
        <v>363</v>
      </c>
      <c r="B103" s="127">
        <v>1</v>
      </c>
      <c r="C103" s="128" t="s">
        <v>310</v>
      </c>
      <c r="D103" s="129" t="s">
        <v>311</v>
      </c>
      <c r="E103" s="10"/>
      <c r="G103" s="10"/>
      <c r="H103" s="10"/>
      <c r="I103" s="10"/>
      <c r="J103" s="10"/>
    </row>
    <row r="104">
      <c r="A104" s="130" t="s">
        <v>312</v>
      </c>
      <c r="B104" s="88">
        <v>1</v>
      </c>
      <c r="C104" s="90" t="s">
        <v>310</v>
      </c>
      <c r="D104" s="90" t="s">
        <v>334</v>
      </c>
      <c r="E104" s="10"/>
      <c r="G104" s="10"/>
      <c r="H104" s="10"/>
      <c r="I104" s="10"/>
      <c r="J104" s="10"/>
    </row>
    <row r="105">
      <c r="A105" s="114" t="s">
        <v>365</v>
      </c>
      <c r="B105" s="115"/>
      <c r="C105" s="115"/>
      <c r="D105" s="116"/>
      <c r="E105" s="10"/>
      <c r="G105" s="10"/>
      <c r="H105" s="10"/>
      <c r="I105" s="10"/>
      <c r="J105" s="10"/>
    </row>
    <row r="106">
      <c r="A106" s="96" t="s">
        <v>366</v>
      </c>
      <c r="B106" s="117">
        <v>130</v>
      </c>
      <c r="C106" s="117">
        <v>265</v>
      </c>
      <c r="D106" s="118">
        <v>519</v>
      </c>
      <c r="E106" s="10"/>
      <c r="G106" s="10"/>
      <c r="H106" s="10"/>
      <c r="I106" s="10"/>
      <c r="J106" s="10"/>
    </row>
    <row r="107">
      <c r="A107" s="99" t="s">
        <v>302</v>
      </c>
      <c r="B107" s="100" t="s">
        <v>303</v>
      </c>
      <c r="C107" s="100" t="s">
        <v>304</v>
      </c>
      <c r="D107" s="101" t="s">
        <v>305</v>
      </c>
      <c r="E107" s="10"/>
      <c r="G107" s="10"/>
      <c r="H107" s="10"/>
      <c r="I107" s="10"/>
      <c r="J107" s="10"/>
    </row>
    <row r="108">
      <c r="A108" s="104" t="s">
        <v>367</v>
      </c>
      <c r="B108" s="105" t="s">
        <v>368</v>
      </c>
      <c r="C108" s="105" t="s">
        <v>369</v>
      </c>
      <c r="D108" s="106" t="s">
        <v>370</v>
      </c>
      <c r="E108" s="10"/>
      <c r="G108" s="10"/>
      <c r="H108" s="10"/>
      <c r="I108" s="10"/>
      <c r="J108" s="10"/>
    </row>
    <row r="109">
      <c r="A109" s="114" t="s">
        <v>371</v>
      </c>
      <c r="B109" s="115"/>
      <c r="C109" s="115"/>
      <c r="D109" s="116"/>
      <c r="E109" s="10"/>
      <c r="G109" s="10"/>
      <c r="H109" s="10"/>
      <c r="I109" s="10"/>
      <c r="J109" s="10"/>
    </row>
    <row r="110">
      <c r="A110" s="84" t="s">
        <v>372</v>
      </c>
      <c r="B110" s="85">
        <v>100</v>
      </c>
      <c r="C110" s="85">
        <v>125</v>
      </c>
      <c r="D110" s="86">
        <v>175</v>
      </c>
      <c r="E110" s="10"/>
      <c r="G110" s="10"/>
      <c r="H110" s="10"/>
      <c r="I110" s="10"/>
      <c r="J110" s="10"/>
    </row>
    <row r="111">
      <c r="A111" s="87" t="s">
        <v>302</v>
      </c>
      <c r="B111" s="88" t="s">
        <v>303</v>
      </c>
      <c r="C111" s="90" t="s">
        <v>304</v>
      </c>
      <c r="D111" s="91" t="s">
        <v>305</v>
      </c>
      <c r="E111" s="10"/>
      <c r="G111" s="10"/>
      <c r="H111" s="10"/>
      <c r="I111" s="10"/>
      <c r="J111" s="10"/>
    </row>
    <row r="112">
      <c r="A112" s="87" t="s">
        <v>306</v>
      </c>
      <c r="B112" s="88" t="s">
        <v>307</v>
      </c>
      <c r="C112" s="90" t="s">
        <v>308</v>
      </c>
      <c r="D112" s="91" t="s">
        <v>76</v>
      </c>
      <c r="E112" s="10"/>
      <c r="G112" s="10"/>
      <c r="H112" s="10"/>
      <c r="I112" s="10"/>
      <c r="J112" s="10"/>
    </row>
    <row r="113">
      <c r="A113" s="87" t="s">
        <v>363</v>
      </c>
      <c r="B113" s="88">
        <v>1</v>
      </c>
      <c r="C113" s="90" t="s">
        <v>310</v>
      </c>
      <c r="D113" s="91" t="s">
        <v>311</v>
      </c>
      <c r="E113" s="10"/>
      <c r="G113" s="10"/>
      <c r="H113" s="10"/>
      <c r="I113" s="10"/>
      <c r="J113" s="10"/>
    </row>
    <row r="114">
      <c r="A114" s="119" t="s">
        <v>312</v>
      </c>
      <c r="B114" s="120" t="s">
        <v>368</v>
      </c>
      <c r="C114" s="121" t="s">
        <v>369</v>
      </c>
      <c r="D114" s="122" t="s">
        <v>370</v>
      </c>
      <c r="E114" s="10"/>
      <c r="G114" s="10"/>
      <c r="H114" s="10"/>
      <c r="I114" s="10"/>
      <c r="J114" s="10"/>
    </row>
    <row r="115">
      <c r="A115" s="114" t="s">
        <v>373</v>
      </c>
      <c r="B115" s="115"/>
      <c r="C115" s="115"/>
      <c r="D115" s="116"/>
      <c r="E115" s="10"/>
      <c r="G115" s="10"/>
      <c r="H115" s="10"/>
      <c r="I115" s="10"/>
      <c r="J115" s="10"/>
    </row>
    <row r="116">
      <c r="A116" s="96" t="s">
        <v>374</v>
      </c>
      <c r="B116" s="117">
        <v>207</v>
      </c>
      <c r="C116" s="117">
        <v>348</v>
      </c>
      <c r="D116" s="118">
        <v>519</v>
      </c>
      <c r="E116" s="10"/>
      <c r="G116" s="10"/>
      <c r="H116" s="10"/>
      <c r="I116" s="10"/>
      <c r="J116" s="10"/>
    </row>
    <row r="117">
      <c r="A117" s="99" t="s">
        <v>306</v>
      </c>
      <c r="B117" s="100" t="s">
        <v>307</v>
      </c>
      <c r="C117" s="100" t="s">
        <v>308</v>
      </c>
      <c r="D117" s="101" t="s">
        <v>76</v>
      </c>
      <c r="E117" s="10"/>
      <c r="G117" s="10"/>
      <c r="H117" s="10"/>
      <c r="I117" s="10"/>
      <c r="J117" s="10"/>
    </row>
    <row r="118">
      <c r="A118" s="99" t="s">
        <v>309</v>
      </c>
      <c r="B118" s="100">
        <v>1</v>
      </c>
      <c r="C118" s="100" t="s">
        <v>310</v>
      </c>
      <c r="D118" s="101" t="s">
        <v>311</v>
      </c>
      <c r="E118" s="10"/>
      <c r="G118" s="10"/>
      <c r="H118" s="10"/>
      <c r="I118" s="10"/>
      <c r="J118" s="10"/>
    </row>
    <row r="119">
      <c r="A119" s="104" t="s">
        <v>312</v>
      </c>
      <c r="B119" s="105">
        <v>1</v>
      </c>
      <c r="C119" s="105" t="s">
        <v>310</v>
      </c>
      <c r="D119" s="106" t="s">
        <v>334</v>
      </c>
      <c r="E119" s="10"/>
      <c r="G119" s="10"/>
      <c r="H119" s="10"/>
      <c r="I119" s="10"/>
      <c r="J119" s="10"/>
    </row>
    <row r="120">
      <c r="A120" s="114" t="s">
        <v>375</v>
      </c>
      <c r="B120" s="115"/>
      <c r="C120" s="115"/>
      <c r="D120" s="116"/>
      <c r="E120" s="10"/>
      <c r="G120" s="10"/>
      <c r="H120" s="10"/>
      <c r="I120" s="10"/>
      <c r="J120" s="10"/>
    </row>
    <row r="121">
      <c r="A121" s="84" t="s">
        <v>376</v>
      </c>
      <c r="B121" s="107">
        <v>115</v>
      </c>
      <c r="C121" s="107">
        <v>145</v>
      </c>
      <c r="D121" s="108">
        <v>178</v>
      </c>
      <c r="E121" s="10"/>
      <c r="G121" s="10"/>
      <c r="H121" s="10"/>
      <c r="I121" s="10"/>
      <c r="J121" s="10"/>
    </row>
    <row r="122">
      <c r="A122" s="87" t="s">
        <v>377</v>
      </c>
      <c r="B122" s="88" t="s">
        <v>378</v>
      </c>
      <c r="C122" s="88" t="s">
        <v>379</v>
      </c>
      <c r="D122" s="89" t="s">
        <v>380</v>
      </c>
      <c r="E122" s="10"/>
      <c r="G122" s="10"/>
      <c r="H122" s="10"/>
      <c r="I122" s="10"/>
      <c r="J122" s="10"/>
    </row>
    <row r="123">
      <c r="A123" s="87" t="s">
        <v>381</v>
      </c>
      <c r="B123" s="88" t="s">
        <v>317</v>
      </c>
      <c r="C123" s="88" t="s">
        <v>382</v>
      </c>
      <c r="D123" s="89" t="s">
        <v>383</v>
      </c>
      <c r="E123" s="10"/>
      <c r="G123" s="10"/>
      <c r="H123" s="10"/>
      <c r="I123" s="10"/>
      <c r="J123" s="10"/>
    </row>
    <row r="124">
      <c r="A124" s="92" t="s">
        <v>384</v>
      </c>
      <c r="B124" s="93" t="s">
        <v>385</v>
      </c>
      <c r="C124" s="93" t="s">
        <v>386</v>
      </c>
      <c r="D124" s="123" t="s">
        <v>387</v>
      </c>
      <c r="E124" s="10"/>
      <c r="G124" s="10"/>
      <c r="H124" s="10"/>
      <c r="I124" s="10"/>
      <c r="J124" s="10"/>
    </row>
    <row r="125">
      <c r="A125" s="124" t="s">
        <v>388</v>
      </c>
      <c r="B125" s="109">
        <v>144</v>
      </c>
      <c r="C125" s="109">
        <v>233</v>
      </c>
      <c r="D125" s="110">
        <v>296</v>
      </c>
      <c r="E125" s="10"/>
      <c r="G125" s="10"/>
      <c r="H125" s="10"/>
      <c r="I125" s="10"/>
      <c r="J125" s="10"/>
    </row>
    <row r="126">
      <c r="A126" s="99" t="s">
        <v>389</v>
      </c>
      <c r="B126" s="100" t="s">
        <v>378</v>
      </c>
      <c r="C126" s="100" t="s">
        <v>379</v>
      </c>
      <c r="D126" s="101" t="s">
        <v>380</v>
      </c>
      <c r="E126" s="10"/>
      <c r="G126" s="10"/>
      <c r="H126" s="10"/>
      <c r="I126" s="10"/>
      <c r="J126" s="10"/>
    </row>
    <row r="127">
      <c r="A127" s="99" t="s">
        <v>381</v>
      </c>
      <c r="B127" s="100" t="s">
        <v>317</v>
      </c>
      <c r="C127" s="100" t="s">
        <v>382</v>
      </c>
      <c r="D127" s="101" t="s">
        <v>383</v>
      </c>
      <c r="E127" s="10"/>
      <c r="G127" s="10"/>
      <c r="H127" s="10"/>
      <c r="I127" s="10"/>
      <c r="J127" s="10"/>
    </row>
    <row r="128">
      <c r="A128" s="104" t="s">
        <v>384</v>
      </c>
      <c r="B128" s="105" t="s">
        <v>385</v>
      </c>
      <c r="C128" s="105" t="s">
        <v>386</v>
      </c>
      <c r="D128" s="106" t="s">
        <v>387</v>
      </c>
      <c r="E128" s="10"/>
      <c r="G128" s="10"/>
      <c r="H128" s="10"/>
      <c r="I128" s="10"/>
      <c r="J128" s="10"/>
    </row>
    <row r="129">
      <c r="A129" s="125" t="s">
        <v>390</v>
      </c>
      <c r="B129" s="107">
        <v>618</v>
      </c>
      <c r="C129" s="107">
        <v>1572</v>
      </c>
      <c r="D129" s="108">
        <v>2471</v>
      </c>
      <c r="E129" s="10"/>
      <c r="G129" s="10"/>
      <c r="H129" s="10"/>
      <c r="I129" s="10"/>
      <c r="J129" s="10"/>
    </row>
    <row r="130">
      <c r="A130" s="87" t="s">
        <v>381</v>
      </c>
      <c r="B130" s="88" t="s">
        <v>317</v>
      </c>
      <c r="C130" s="88" t="s">
        <v>382</v>
      </c>
      <c r="D130" s="89" t="s">
        <v>383</v>
      </c>
      <c r="E130" s="10"/>
      <c r="G130" s="10"/>
      <c r="H130" s="10"/>
      <c r="I130" s="10"/>
      <c r="J130" s="10"/>
    </row>
    <row r="131">
      <c r="A131" s="92" t="s">
        <v>384</v>
      </c>
      <c r="B131" s="93" t="s">
        <v>385</v>
      </c>
      <c r="C131" s="93" t="s">
        <v>386</v>
      </c>
      <c r="D131" s="123" t="s">
        <v>387</v>
      </c>
      <c r="E131" s="10"/>
      <c r="G131" s="10"/>
      <c r="H131" s="10"/>
      <c r="I131" s="10"/>
      <c r="J131" s="10"/>
    </row>
    <row r="132">
      <c r="A132" s="124" t="s">
        <v>391</v>
      </c>
      <c r="B132" s="109">
        <v>791</v>
      </c>
      <c r="C132" s="109">
        <v>1784</v>
      </c>
      <c r="D132" s="110">
        <v>2766</v>
      </c>
      <c r="E132" s="10"/>
      <c r="G132" s="10"/>
      <c r="H132" s="10"/>
      <c r="I132" s="10"/>
      <c r="J132" s="10"/>
    </row>
    <row r="133">
      <c r="A133" s="99" t="s">
        <v>381</v>
      </c>
      <c r="B133" s="100" t="s">
        <v>317</v>
      </c>
      <c r="C133" s="100" t="s">
        <v>382</v>
      </c>
      <c r="D133" s="101" t="s">
        <v>383</v>
      </c>
      <c r="E133" s="10"/>
    </row>
    <row r="134">
      <c r="A134" s="104" t="s">
        <v>384</v>
      </c>
      <c r="B134" s="105" t="s">
        <v>385</v>
      </c>
      <c r="C134" s="105" t="s">
        <v>386</v>
      </c>
      <c r="D134" s="106" t="s">
        <v>387</v>
      </c>
      <c r="E134" s="10"/>
    </row>
    <row r="135">
      <c r="E135" s="10"/>
    </row>
  </sheetData>
  <sheetProtection algorithmName="SHA-512" hashValue="Uu1oGTE7hMPdLBb9191A1Ha7p0zT+WUmbgXetdEb7kx5Zeq7rCYge4dap94iP6uTSrWQkQUUVp/8s9gAgiK2nw==" saltValue="NhiQE0oKEBwFWTf9i5YyQw==" spinCount="100000" sheet="1" objects="1" scenarios="1"/>
  <pageMargins left="0.7" right="0.7" top="0.75" bottom="0.75" header="0.3" footer="0.3"/>
  <pageSetup orientation="portrait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0"/>
  <sheetViews>
    <sheetView tabSelected="1" workbookViewId="0">
      <selection activeCell="G1" sqref="G1:K1048576"/>
    </sheetView>
  </sheetViews>
  <sheetFormatPr defaultRowHeight="14.4" x14ac:dyDescent="0.3"/>
  <cols>
    <col min="2" max="2" width="18.33203125" customWidth="1"/>
    <col min="3" max="3" bestFit="1" width="29" customWidth="1"/>
    <col min="4" max="4" width="24" customWidth="1"/>
    <col min="5" max="5" width="12.33203125" customWidth="1" style="5"/>
    <col min="6" max="6" bestFit="1" width="17.6640625" customWidth="1"/>
    <col min="7" max="7" bestFit="1" width="13.88671875" customWidth="1"/>
    <col min="8" max="9" width="9.109375" customWidth="1"/>
    <col min="10" max="10" hidden="1" width="9.109375" customWidth="1"/>
  </cols>
  <sheetData>
    <row r="1" ht="50.25" customHeight="1">
      <c r="A1" s="11" t="s">
        <v>229</v>
      </c>
      <c r="B1" s="11" t="s">
        <v>230</v>
      </c>
      <c r="C1" s="12" t="s">
        <v>231</v>
      </c>
      <c r="D1" s="12" t="s">
        <v>189</v>
      </c>
      <c r="E1" s="12" t="s">
        <v>232</v>
      </c>
      <c r="F1" s="12" t="s">
        <v>233</v>
      </c>
      <c r="G1" s="12" t="s">
        <v>204</v>
      </c>
      <c r="H1" s="12" t="s">
        <v>234</v>
      </c>
      <c r="I1" s="12" t="s">
        <v>235</v>
      </c>
      <c r="J1" s="184"/>
    </row>
    <row r="2">
      <c r="A2" s="13">
        <v>1</v>
      </c>
      <c r="B2" s="13"/>
      <c r="C2" s="13"/>
      <c r="D2" s="13"/>
      <c r="E2" s="13"/>
      <c r="F2" s="13"/>
      <c r="G2" s="13"/>
      <c r="H2" s="13"/>
      <c r="I2" s="13"/>
      <c r="J2" s="184"/>
    </row>
    <row r="3">
      <c r="A3" s="13">
        <v>2</v>
      </c>
      <c r="B3" s="13"/>
      <c r="C3" s="13"/>
      <c r="D3" s="13"/>
      <c r="E3" s="13"/>
      <c r="F3" s="13"/>
      <c r="G3" s="13"/>
      <c r="H3" s="13"/>
      <c r="I3" s="13"/>
      <c r="J3" s="184"/>
    </row>
    <row r="4">
      <c r="A4" s="13">
        <v>3</v>
      </c>
      <c r="B4" s="13"/>
      <c r="C4" s="13"/>
      <c r="D4" s="13"/>
      <c r="E4" s="13"/>
      <c r="F4" s="13"/>
      <c r="G4" s="13"/>
      <c r="H4" s="13"/>
      <c r="I4" s="13"/>
      <c r="J4" s="184"/>
    </row>
    <row r="5">
      <c r="A5" s="13">
        <v>4</v>
      </c>
      <c r="B5" s="13"/>
      <c r="C5" s="13"/>
      <c r="D5" s="13"/>
      <c r="E5" s="13"/>
      <c r="F5" s="13"/>
      <c r="G5" s="13"/>
      <c r="H5" s="13"/>
      <c r="I5" s="13"/>
      <c r="J5" s="184"/>
    </row>
    <row r="6">
      <c r="A6" s="13">
        <v>5</v>
      </c>
      <c r="B6" s="13"/>
      <c r="C6" s="13"/>
      <c r="D6" s="13"/>
      <c r="E6" s="13"/>
      <c r="F6" s="13"/>
      <c r="G6" s="13"/>
      <c r="H6" s="13"/>
      <c r="I6" s="13"/>
      <c r="J6" s="184"/>
    </row>
    <row r="7">
      <c r="A7" s="13">
        <v>6</v>
      </c>
      <c r="B7" s="13"/>
      <c r="C7" s="13"/>
      <c r="D7" s="13"/>
      <c r="E7" s="13"/>
      <c r="F7" s="13"/>
      <c r="G7" s="13"/>
      <c r="H7" s="13"/>
      <c r="I7" s="13"/>
      <c r="J7" s="184"/>
    </row>
    <row r="8">
      <c r="A8" s="13">
        <v>7</v>
      </c>
      <c r="B8" s="13"/>
      <c r="C8" s="13"/>
      <c r="D8" s="13"/>
      <c r="E8" s="13"/>
      <c r="F8" s="13"/>
      <c r="G8" s="13"/>
      <c r="H8" s="13"/>
      <c r="I8" s="13"/>
      <c r="J8" s="184"/>
    </row>
    <row r="9">
      <c r="A9" s="13">
        <v>8</v>
      </c>
      <c r="B9" s="13"/>
      <c r="C9" s="13"/>
      <c r="D9" s="13"/>
      <c r="E9" s="13"/>
      <c r="F9" s="13"/>
      <c r="G9" s="13"/>
      <c r="H9" s="13"/>
      <c r="I9" s="13"/>
      <c r="J9" s="184"/>
    </row>
    <row r="10">
      <c r="A10" s="13">
        <v>9</v>
      </c>
      <c r="B10" s="13"/>
      <c r="C10" s="13"/>
      <c r="D10" s="13"/>
      <c r="E10" s="13"/>
      <c r="F10" s="13"/>
      <c r="G10" s="13"/>
      <c r="H10" s="13"/>
      <c r="I10" s="13"/>
      <c r="J10" s="184"/>
    </row>
    <row r="11">
      <c r="A11" s="13">
        <v>10</v>
      </c>
      <c r="B11" s="13"/>
      <c r="C11" s="13"/>
      <c r="D11" s="13"/>
      <c r="E11" s="13"/>
      <c r="F11" s="13"/>
      <c r="G11" s="13"/>
      <c r="H11" s="13"/>
      <c r="I11" s="13"/>
      <c r="J11" s="184"/>
    </row>
    <row r="12">
      <c r="A12" s="13">
        <v>11</v>
      </c>
      <c r="B12" s="13"/>
      <c r="C12" s="13"/>
      <c r="D12" s="13"/>
      <c r="E12" s="13"/>
      <c r="F12" s="13"/>
      <c r="G12" s="13"/>
      <c r="H12" s="13"/>
      <c r="I12" s="13"/>
      <c r="J12" s="184"/>
    </row>
    <row r="13">
      <c r="A13" s="13">
        <v>12</v>
      </c>
      <c r="B13" s="13"/>
      <c r="C13" s="13"/>
      <c r="D13" s="13"/>
      <c r="E13" s="13"/>
      <c r="F13" s="13"/>
      <c r="G13" s="13"/>
      <c r="H13" s="13"/>
      <c r="I13" s="13"/>
      <c r="J13" s="184"/>
    </row>
    <row r="14">
      <c r="A14" s="13">
        <v>13</v>
      </c>
      <c r="B14" s="13"/>
      <c r="C14" s="13"/>
      <c r="D14" s="13"/>
      <c r="E14" s="13"/>
      <c r="F14" s="13"/>
      <c r="G14" s="13"/>
      <c r="H14" s="13"/>
      <c r="I14" s="13"/>
      <c r="J14" s="184"/>
    </row>
    <row r="15">
      <c r="A15" s="13">
        <v>14</v>
      </c>
      <c r="B15" s="13"/>
      <c r="C15" s="13"/>
      <c r="D15" s="13"/>
      <c r="E15" s="13"/>
      <c r="F15" s="13"/>
      <c r="G15" s="13"/>
      <c r="H15" s="13"/>
      <c r="I15" s="13"/>
      <c r="J15" s="184"/>
    </row>
    <row r="16">
      <c r="A16" s="13">
        <v>15</v>
      </c>
      <c r="B16" s="13"/>
      <c r="C16" s="13"/>
      <c r="D16" s="13"/>
      <c r="E16" s="13"/>
      <c r="F16" s="13"/>
      <c r="G16" s="13"/>
      <c r="H16" s="13"/>
      <c r="I16" s="13"/>
      <c r="J16" s="184"/>
    </row>
    <row r="17">
      <c r="A17" s="13">
        <v>16</v>
      </c>
      <c r="B17" s="13"/>
      <c r="C17" s="13"/>
      <c r="D17" s="13"/>
      <c r="E17" s="13"/>
      <c r="F17" s="13"/>
      <c r="G17" s="13"/>
      <c r="H17" s="13"/>
      <c r="I17" s="13"/>
      <c r="J17" s="184"/>
    </row>
    <row r="18">
      <c r="A18" s="13">
        <v>17</v>
      </c>
      <c r="B18" s="13"/>
      <c r="C18" s="13"/>
      <c r="D18" s="13"/>
      <c r="E18" s="13"/>
      <c r="F18" s="13"/>
      <c r="G18" s="13"/>
      <c r="H18" s="13"/>
      <c r="I18" s="13"/>
      <c r="J18" s="184"/>
    </row>
    <row r="19">
      <c r="A19" s="13">
        <v>18</v>
      </c>
      <c r="B19" s="13"/>
      <c r="C19" s="13"/>
      <c r="D19" s="13"/>
      <c r="E19" s="13"/>
      <c r="F19" s="13"/>
      <c r="G19" s="13"/>
      <c r="H19" s="13"/>
      <c r="I19" s="13"/>
      <c r="J19" s="184"/>
    </row>
    <row r="20">
      <c r="A20" s="13">
        <v>19</v>
      </c>
      <c r="B20" s="13"/>
      <c r="C20" s="13"/>
      <c r="D20" s="13"/>
      <c r="E20" s="13"/>
      <c r="F20" s="13"/>
      <c r="G20" s="13"/>
      <c r="H20" s="13"/>
      <c r="I20" s="13"/>
      <c r="J20" s="184"/>
    </row>
    <row r="21">
      <c r="A21" s="13">
        <v>20</v>
      </c>
      <c r="B21" s="13"/>
      <c r="C21" s="13"/>
      <c r="D21" s="13"/>
      <c r="E21" s="13"/>
      <c r="F21" s="13"/>
      <c r="G21" s="13"/>
      <c r="H21" s="13"/>
      <c r="I21" s="13"/>
      <c r="J21" s="184"/>
    </row>
    <row r="22">
      <c r="A22" s="13">
        <v>21</v>
      </c>
      <c r="B22" s="13"/>
      <c r="C22" s="13"/>
      <c r="D22" s="13"/>
      <c r="E22" s="13"/>
      <c r="F22" s="13"/>
      <c r="G22" s="13"/>
      <c r="H22" s="13"/>
      <c r="I22" s="13"/>
      <c r="J22" s="184"/>
    </row>
    <row r="23">
      <c r="A23" s="13">
        <v>22</v>
      </c>
      <c r="B23" s="13"/>
      <c r="C23" s="13"/>
      <c r="D23" s="13"/>
      <c r="E23" s="13"/>
      <c r="F23" s="13"/>
      <c r="G23" s="13"/>
      <c r="H23" s="13"/>
      <c r="I23" s="13"/>
      <c r="J23" s="184"/>
    </row>
    <row r="24">
      <c r="A24" s="13">
        <v>23</v>
      </c>
      <c r="B24" s="13"/>
      <c r="C24" s="13"/>
      <c r="D24" s="13"/>
      <c r="E24" s="13"/>
      <c r="F24" s="13"/>
      <c r="G24" s="13"/>
      <c r="H24" s="13"/>
      <c r="I24" s="13"/>
      <c r="J24" s="184"/>
    </row>
    <row r="25">
      <c r="A25" s="13">
        <v>24</v>
      </c>
      <c r="B25" s="13"/>
      <c r="C25" s="13"/>
      <c r="D25" s="13"/>
      <c r="E25" s="13"/>
      <c r="F25" s="13"/>
      <c r="G25" s="13"/>
      <c r="H25" s="13"/>
      <c r="I25" s="13"/>
      <c r="J25" s="184"/>
    </row>
    <row r="26">
      <c r="A26" s="13">
        <v>25</v>
      </c>
      <c r="B26" s="13"/>
      <c r="C26" s="13"/>
      <c r="D26" s="13"/>
      <c r="E26" s="13"/>
      <c r="F26" s="13"/>
      <c r="G26" s="13"/>
      <c r="H26" s="13"/>
      <c r="I26" s="13"/>
      <c r="J26" s="184"/>
    </row>
    <row r="27">
      <c r="A27" s="13">
        <v>26</v>
      </c>
      <c r="B27" s="13"/>
      <c r="C27" s="13"/>
      <c r="D27" s="13"/>
      <c r="E27" s="13"/>
      <c r="F27" s="13"/>
      <c r="G27" s="13"/>
      <c r="H27" s="13"/>
      <c r="I27" s="13"/>
      <c r="J27" s="184"/>
    </row>
    <row r="28">
      <c r="A28" s="13">
        <v>27</v>
      </c>
      <c r="B28" s="13"/>
      <c r="C28" s="13"/>
      <c r="D28" s="13"/>
      <c r="E28" s="13"/>
      <c r="F28" s="13"/>
      <c r="G28" s="13"/>
      <c r="H28" s="13"/>
      <c r="I28" s="13"/>
      <c r="J28" s="184"/>
    </row>
    <row r="29">
      <c r="A29" s="13">
        <v>28</v>
      </c>
      <c r="B29" s="13"/>
      <c r="C29" s="13"/>
      <c r="D29" s="13"/>
      <c r="E29" s="13"/>
      <c r="F29" s="13"/>
      <c r="G29" s="13"/>
      <c r="H29" s="13"/>
      <c r="I29" s="13"/>
      <c r="J29" s="184"/>
    </row>
    <row r="30">
      <c r="A30" s="13">
        <v>29</v>
      </c>
      <c r="B30" s="13"/>
      <c r="C30" s="13"/>
      <c r="D30" s="13"/>
      <c r="E30" s="13"/>
      <c r="F30" s="13"/>
      <c r="G30" s="13"/>
      <c r="H30" s="13"/>
      <c r="I30" s="13"/>
      <c r="J30" s="184"/>
    </row>
    <row r="31">
      <c r="A31" s="13">
        <v>30</v>
      </c>
      <c r="B31" s="13"/>
      <c r="C31" s="13"/>
      <c r="D31" s="13"/>
      <c r="E31" s="13"/>
      <c r="F31" s="13"/>
      <c r="G31" s="13"/>
      <c r="H31" s="13"/>
      <c r="I31" s="13"/>
      <c r="J31" s="184"/>
    </row>
    <row r="32">
      <c r="A32" s="13">
        <v>31</v>
      </c>
      <c r="B32" s="13"/>
      <c r="C32" s="13"/>
      <c r="D32" s="13"/>
      <c r="E32" s="13"/>
      <c r="F32" s="13"/>
      <c r="G32" s="13"/>
      <c r="H32" s="13"/>
      <c r="I32" s="13"/>
      <c r="J32" s="184"/>
    </row>
    <row r="33">
      <c r="A33" s="13">
        <v>32</v>
      </c>
      <c r="B33" s="13"/>
      <c r="C33" s="13"/>
      <c r="D33" s="13"/>
      <c r="E33" s="13"/>
      <c r="F33" s="13"/>
      <c r="G33" s="13"/>
      <c r="H33" s="13"/>
      <c r="I33" s="13"/>
      <c r="J33" s="184"/>
    </row>
    <row r="34">
      <c r="A34" s="13">
        <v>33</v>
      </c>
      <c r="B34" s="13"/>
      <c r="C34" s="13"/>
      <c r="D34" s="13"/>
      <c r="E34" s="13"/>
      <c r="F34" s="13"/>
      <c r="G34" s="13"/>
      <c r="H34" s="13"/>
      <c r="I34" s="13"/>
      <c r="J34" s="184"/>
    </row>
    <row r="35">
      <c r="A35" s="13">
        <v>34</v>
      </c>
      <c r="B35" s="13"/>
      <c r="C35" s="13"/>
      <c r="D35" s="13"/>
      <c r="E35" s="13"/>
      <c r="F35" s="13"/>
      <c r="G35" s="13"/>
      <c r="H35" s="13"/>
      <c r="I35" s="13"/>
      <c r="J35" s="184"/>
    </row>
    <row r="36">
      <c r="A36" s="13">
        <v>35</v>
      </c>
      <c r="B36" s="13"/>
      <c r="C36" s="13"/>
      <c r="D36" s="13"/>
      <c r="E36" s="13"/>
      <c r="F36" s="13"/>
      <c r="G36" s="13"/>
      <c r="H36" s="13"/>
      <c r="I36" s="13"/>
      <c r="J36" s="184"/>
    </row>
    <row r="37">
      <c r="A37" s="13">
        <v>36</v>
      </c>
      <c r="B37" s="13"/>
      <c r="C37" s="13"/>
      <c r="D37" s="13"/>
      <c r="E37" s="13"/>
      <c r="F37" s="13"/>
      <c r="G37" s="13"/>
      <c r="H37" s="13"/>
      <c r="I37" s="13"/>
      <c r="J37" s="184"/>
    </row>
    <row r="38">
      <c r="A38" s="13">
        <v>37</v>
      </c>
      <c r="B38" s="13"/>
      <c r="C38" s="13"/>
      <c r="D38" s="13"/>
      <c r="E38" s="13"/>
      <c r="F38" s="13"/>
      <c r="G38" s="13"/>
      <c r="H38" s="13"/>
      <c r="I38" s="13"/>
      <c r="J38" s="184"/>
    </row>
    <row r="39">
      <c r="A39" s="13">
        <v>38</v>
      </c>
      <c r="B39" s="13"/>
      <c r="C39" s="13"/>
      <c r="D39" s="13"/>
      <c r="E39" s="13"/>
      <c r="F39" s="13"/>
      <c r="G39" s="13"/>
      <c r="H39" s="13"/>
      <c r="I39" s="13"/>
      <c r="J39" s="184"/>
    </row>
    <row r="40">
      <c r="A40" s="13">
        <v>39</v>
      </c>
      <c r="B40" s="13"/>
      <c r="C40" s="13"/>
      <c r="D40" s="13"/>
      <c r="E40" s="13"/>
      <c r="F40" s="13"/>
      <c r="G40" s="13"/>
      <c r="H40" s="13"/>
      <c r="I40" s="13"/>
      <c r="J40" s="184"/>
    </row>
    <row r="41">
      <c r="A41" s="13">
        <v>40</v>
      </c>
      <c r="B41" s="13"/>
      <c r="C41" s="13"/>
      <c r="D41" s="13"/>
      <c r="E41" s="13"/>
      <c r="F41" s="13"/>
      <c r="G41" s="13"/>
      <c r="H41" s="13"/>
      <c r="I41" s="13"/>
      <c r="J41" s="184"/>
    </row>
    <row r="42">
      <c r="A42" s="13">
        <v>41</v>
      </c>
      <c r="B42" s="13"/>
      <c r="C42" s="13"/>
      <c r="D42" s="13"/>
      <c r="E42" s="13"/>
      <c r="F42" s="13"/>
      <c r="G42" s="13"/>
      <c r="H42" s="13"/>
      <c r="I42" s="13"/>
      <c r="J42" s="184"/>
    </row>
    <row r="43">
      <c r="A43" s="13">
        <v>42</v>
      </c>
      <c r="B43" s="13"/>
      <c r="C43" s="13"/>
      <c r="D43" s="13"/>
      <c r="E43" s="13"/>
      <c r="F43" s="13"/>
      <c r="G43" s="13"/>
      <c r="H43" s="13"/>
      <c r="I43" s="13"/>
      <c r="J43" s="184"/>
    </row>
    <row r="44">
      <c r="A44" s="13">
        <v>43</v>
      </c>
      <c r="B44" s="13"/>
      <c r="C44" s="13"/>
      <c r="D44" s="13"/>
      <c r="E44" s="13"/>
      <c r="F44" s="13"/>
      <c r="G44" s="13"/>
      <c r="H44" s="13"/>
      <c r="I44" s="13"/>
      <c r="J44" s="184"/>
    </row>
    <row r="45">
      <c r="A45" s="13">
        <v>44</v>
      </c>
      <c r="B45" s="13"/>
      <c r="C45" s="13"/>
      <c r="D45" s="13"/>
      <c r="E45" s="13"/>
      <c r="F45" s="13"/>
      <c r="G45" s="13"/>
      <c r="H45" s="13"/>
      <c r="I45" s="13"/>
      <c r="J45" s="184"/>
    </row>
    <row r="46">
      <c r="A46" s="13">
        <v>45</v>
      </c>
      <c r="B46" s="13"/>
      <c r="C46" s="13"/>
      <c r="D46" s="13"/>
      <c r="E46" s="13"/>
      <c r="F46" s="13"/>
      <c r="G46" s="13"/>
      <c r="H46" s="13"/>
      <c r="I46" s="13"/>
      <c r="J46" s="184"/>
    </row>
    <row r="47">
      <c r="A47" s="13">
        <v>46</v>
      </c>
      <c r="B47" s="13"/>
      <c r="C47" s="13"/>
      <c r="D47" s="13"/>
      <c r="E47" s="13"/>
      <c r="F47" s="13"/>
      <c r="G47" s="13"/>
      <c r="H47" s="13"/>
      <c r="I47" s="13"/>
      <c r="J47" s="184"/>
    </row>
    <row r="48">
      <c r="A48" s="13">
        <v>47</v>
      </c>
      <c r="B48" s="13"/>
      <c r="C48" s="13"/>
      <c r="D48" s="13"/>
      <c r="E48" s="13"/>
      <c r="F48" s="13"/>
      <c r="G48" s="13"/>
      <c r="H48" s="13"/>
      <c r="I48" s="13"/>
      <c r="J48" s="184"/>
    </row>
    <row r="49">
      <c r="A49" s="13">
        <v>48</v>
      </c>
      <c r="B49" s="13"/>
      <c r="C49" s="13"/>
      <c r="D49" s="13"/>
      <c r="E49" s="13"/>
      <c r="F49" s="13"/>
      <c r="G49" s="13"/>
      <c r="H49" s="13"/>
      <c r="I49" s="13"/>
      <c r="J49" s="184"/>
    </row>
    <row r="50">
      <c r="A50" s="13">
        <v>49</v>
      </c>
      <c r="B50" s="13"/>
      <c r="C50" s="13"/>
      <c r="D50" s="13"/>
      <c r="E50" s="13"/>
      <c r="F50" s="13"/>
      <c r="G50" s="13"/>
      <c r="H50" s="13"/>
      <c r="I50" s="13"/>
      <c r="J50" s="184"/>
    </row>
    <row r="51">
      <c r="A51" s="13">
        <v>50</v>
      </c>
      <c r="B51" s="13"/>
      <c r="C51" s="13"/>
      <c r="D51" s="13"/>
      <c r="E51" s="13"/>
      <c r="F51" s="13"/>
      <c r="G51" s="13"/>
      <c r="H51" s="13"/>
      <c r="I51" s="13"/>
      <c r="J51" s="184"/>
    </row>
    <row r="52">
      <c r="A52" s="13">
        <v>51</v>
      </c>
      <c r="B52" s="13"/>
      <c r="C52" s="13"/>
      <c r="D52" s="13"/>
      <c r="E52" s="13"/>
      <c r="F52" s="13"/>
      <c r="G52" s="13"/>
      <c r="H52" s="13"/>
      <c r="I52" s="13"/>
      <c r="J52" s="184"/>
    </row>
    <row r="53">
      <c r="A53" s="13">
        <v>52</v>
      </c>
      <c r="B53" s="13"/>
      <c r="C53" s="13"/>
      <c r="D53" s="13"/>
      <c r="E53" s="13"/>
      <c r="F53" s="13"/>
      <c r="G53" s="13"/>
      <c r="H53" s="13"/>
      <c r="I53" s="13"/>
      <c r="J53" s="184"/>
    </row>
    <row r="54">
      <c r="A54" s="13">
        <v>53</v>
      </c>
      <c r="B54" s="13"/>
      <c r="C54" s="13"/>
      <c r="D54" s="13"/>
      <c r="E54" s="13"/>
      <c r="F54" s="13"/>
      <c r="G54" s="13"/>
      <c r="H54" s="13"/>
      <c r="I54" s="13"/>
      <c r="J54" s="184"/>
    </row>
    <row r="55">
      <c r="A55" s="13">
        <v>54</v>
      </c>
      <c r="B55" s="13"/>
      <c r="C55" s="13"/>
      <c r="D55" s="13"/>
      <c r="E55" s="13"/>
      <c r="F55" s="13"/>
      <c r="G55" s="13"/>
      <c r="H55" s="13"/>
      <c r="I55" s="13"/>
      <c r="J55" s="184"/>
    </row>
    <row r="56">
      <c r="A56" s="13">
        <v>55</v>
      </c>
      <c r="B56" s="13"/>
      <c r="C56" s="13"/>
      <c r="D56" s="13"/>
      <c r="E56" s="13"/>
      <c r="F56" s="13"/>
      <c r="G56" s="13"/>
      <c r="H56" s="13"/>
      <c r="I56" s="13"/>
      <c r="J56" s="184"/>
    </row>
    <row r="57">
      <c r="A57" s="13">
        <v>56</v>
      </c>
      <c r="B57" s="13"/>
      <c r="C57" s="13"/>
      <c r="D57" s="13"/>
      <c r="E57" s="13"/>
      <c r="F57" s="13"/>
      <c r="G57" s="13"/>
      <c r="H57" s="13"/>
      <c r="I57" s="13"/>
      <c r="J57" s="184"/>
    </row>
    <row r="58">
      <c r="A58" s="13">
        <v>57</v>
      </c>
      <c r="B58" s="13"/>
      <c r="C58" s="13"/>
      <c r="D58" s="13"/>
      <c r="E58" s="13"/>
      <c r="F58" s="13"/>
      <c r="G58" s="13"/>
      <c r="H58" s="13"/>
      <c r="I58" s="13"/>
      <c r="J58" s="184"/>
    </row>
    <row r="59">
      <c r="A59" s="13">
        <v>58</v>
      </c>
      <c r="B59" s="13"/>
      <c r="C59" s="13"/>
      <c r="D59" s="13"/>
      <c r="E59" s="13"/>
      <c r="F59" s="13"/>
      <c r="G59" s="13"/>
      <c r="H59" s="13"/>
      <c r="I59" s="13"/>
      <c r="J59" s="184"/>
    </row>
    <row r="60">
      <c r="A60" s="13">
        <v>59</v>
      </c>
      <c r="B60" s="13"/>
      <c r="C60" s="13"/>
      <c r="D60" s="13"/>
      <c r="E60" s="13"/>
      <c r="F60" s="13"/>
      <c r="G60" s="13"/>
      <c r="H60" s="13"/>
      <c r="I60" s="13"/>
      <c r="J60" s="184"/>
    </row>
    <row r="61">
      <c r="A61" s="13">
        <v>60</v>
      </c>
      <c r="B61" s="13"/>
      <c r="C61" s="13"/>
      <c r="D61" s="13"/>
      <c r="E61" s="13"/>
      <c r="F61" s="13"/>
      <c r="G61" s="13"/>
      <c r="H61" s="13"/>
      <c r="I61" s="13"/>
      <c r="J61" s="184"/>
    </row>
    <row r="62">
      <c r="A62" s="13">
        <v>61</v>
      </c>
      <c r="B62" s="13"/>
      <c r="C62" s="13"/>
      <c r="D62" s="13"/>
      <c r="E62" s="13"/>
      <c r="F62" s="13"/>
      <c r="G62" s="13"/>
      <c r="H62" s="13"/>
      <c r="I62" s="13"/>
      <c r="J62" s="184"/>
    </row>
    <row r="63">
      <c r="A63" s="13">
        <v>62</v>
      </c>
      <c r="B63" s="13"/>
      <c r="C63" s="13"/>
      <c r="D63" s="13"/>
      <c r="E63" s="13"/>
      <c r="F63" s="13"/>
      <c r="G63" s="13"/>
      <c r="H63" s="13"/>
      <c r="I63" s="13"/>
      <c r="J63" s="184"/>
    </row>
    <row r="64">
      <c r="A64" s="13">
        <v>63</v>
      </c>
      <c r="B64" s="13"/>
      <c r="C64" s="13"/>
      <c r="D64" s="13"/>
      <c r="E64" s="13"/>
      <c r="F64" s="13"/>
      <c r="G64" s="13"/>
      <c r="H64" s="13"/>
      <c r="I64" s="13"/>
      <c r="J64" s="184"/>
    </row>
    <row r="65">
      <c r="A65" s="13">
        <v>64</v>
      </c>
      <c r="B65" s="13"/>
      <c r="C65" s="13"/>
      <c r="D65" s="13"/>
      <c r="E65" s="13"/>
      <c r="F65" s="13"/>
      <c r="G65" s="13"/>
      <c r="H65" s="13"/>
      <c r="I65" s="13"/>
      <c r="J65" s="184"/>
    </row>
    <row r="66">
      <c r="A66" s="13">
        <v>65</v>
      </c>
      <c r="B66" s="13"/>
      <c r="C66" s="13"/>
      <c r="D66" s="13"/>
      <c r="E66" s="13"/>
      <c r="F66" s="13"/>
      <c r="G66" s="13"/>
      <c r="H66" s="13"/>
      <c r="I66" s="13"/>
      <c r="J66" s="184"/>
    </row>
    <row r="67">
      <c r="A67" s="13">
        <v>66</v>
      </c>
      <c r="B67" s="13"/>
      <c r="C67" s="13"/>
      <c r="D67" s="13"/>
      <c r="E67" s="13"/>
      <c r="F67" s="13"/>
      <c r="G67" s="13"/>
      <c r="H67" s="13"/>
      <c r="I67" s="13"/>
      <c r="J67" s="184"/>
    </row>
    <row r="68">
      <c r="A68" s="13">
        <v>67</v>
      </c>
      <c r="B68" s="13"/>
      <c r="C68" s="13"/>
      <c r="D68" s="13"/>
      <c r="E68" s="13"/>
      <c r="F68" s="13"/>
      <c r="G68" s="13"/>
      <c r="H68" s="13"/>
      <c r="I68" s="13"/>
      <c r="J68" s="184"/>
    </row>
    <row r="69">
      <c r="A69" s="13">
        <v>68</v>
      </c>
      <c r="B69" s="13"/>
      <c r="C69" s="13"/>
      <c r="D69" s="13"/>
      <c r="E69" s="13"/>
      <c r="F69" s="13"/>
      <c r="G69" s="13"/>
      <c r="H69" s="13"/>
      <c r="I69" s="13"/>
      <c r="J69" s="184"/>
    </row>
    <row r="70">
      <c r="A70" s="13">
        <v>69</v>
      </c>
      <c r="B70" s="13"/>
      <c r="C70" s="13"/>
      <c r="D70" s="13"/>
      <c r="E70" s="13"/>
      <c r="F70" s="13"/>
      <c r="G70" s="13"/>
      <c r="H70" s="13"/>
      <c r="I70" s="13"/>
      <c r="J70" s="184"/>
    </row>
    <row r="71">
      <c r="A71" s="13">
        <v>70</v>
      </c>
      <c r="B71" s="13"/>
      <c r="C71" s="13"/>
      <c r="D71" s="13"/>
      <c r="E71" s="13"/>
      <c r="F71" s="13"/>
      <c r="G71" s="13"/>
      <c r="H71" s="13"/>
      <c r="I71" s="13"/>
      <c r="J71" s="184"/>
    </row>
    <row r="72">
      <c r="A72" s="13">
        <v>71</v>
      </c>
      <c r="B72" s="13"/>
      <c r="C72" s="13"/>
      <c r="D72" s="13"/>
      <c r="E72" s="13"/>
      <c r="F72" s="13"/>
      <c r="G72" s="13"/>
      <c r="H72" s="13"/>
      <c r="I72" s="13"/>
      <c r="J72" s="184"/>
    </row>
    <row r="73">
      <c r="A73" s="13">
        <v>72</v>
      </c>
      <c r="B73" s="13"/>
      <c r="C73" s="13"/>
      <c r="D73" s="13"/>
      <c r="E73" s="13"/>
      <c r="F73" s="13"/>
      <c r="G73" s="13"/>
      <c r="H73" s="13"/>
      <c r="I73" s="13"/>
      <c r="J73" s="184"/>
    </row>
    <row r="74">
      <c r="A74" s="13">
        <v>73</v>
      </c>
      <c r="B74" s="13"/>
      <c r="C74" s="13"/>
      <c r="D74" s="13"/>
      <c r="E74" s="13"/>
      <c r="F74" s="13"/>
      <c r="G74" s="13"/>
      <c r="H74" s="13"/>
      <c r="I74" s="13"/>
      <c r="J74" s="184"/>
    </row>
    <row r="75">
      <c r="A75" s="13">
        <v>74</v>
      </c>
      <c r="B75" s="13"/>
      <c r="C75" s="13"/>
      <c r="D75" s="13"/>
      <c r="E75" s="13"/>
      <c r="F75" s="13"/>
      <c r="G75" s="13"/>
      <c r="H75" s="13"/>
      <c r="I75" s="13"/>
      <c r="J75" s="184"/>
    </row>
    <row r="76">
      <c r="A76" s="13">
        <v>75</v>
      </c>
      <c r="B76" s="13"/>
      <c r="C76" s="13"/>
      <c r="D76" s="13"/>
      <c r="E76" s="13"/>
      <c r="F76" s="13"/>
      <c r="G76" s="13"/>
      <c r="H76" s="13"/>
      <c r="I76" s="13"/>
      <c r="J76" s="184"/>
    </row>
    <row r="77">
      <c r="A77" s="13">
        <v>76</v>
      </c>
      <c r="B77" s="13"/>
      <c r="C77" s="13"/>
      <c r="D77" s="13"/>
      <c r="E77" s="13"/>
      <c r="F77" s="13"/>
      <c r="G77" s="13"/>
      <c r="H77" s="13"/>
      <c r="I77" s="13"/>
      <c r="J77" s="184"/>
    </row>
    <row r="78">
      <c r="A78" s="13">
        <v>77</v>
      </c>
      <c r="B78" s="13"/>
      <c r="C78" s="13"/>
      <c r="D78" s="13"/>
      <c r="E78" s="13"/>
      <c r="F78" s="13"/>
      <c r="G78" s="13"/>
      <c r="H78" s="13"/>
      <c r="I78" s="13"/>
      <c r="J78" s="184"/>
    </row>
    <row r="79">
      <c r="A79" s="13">
        <v>78</v>
      </c>
      <c r="B79" s="13"/>
      <c r="C79" s="13"/>
      <c r="D79" s="13"/>
      <c r="E79" s="13"/>
      <c r="F79" s="13"/>
      <c r="G79" s="13"/>
      <c r="H79" s="13"/>
      <c r="I79" s="13"/>
      <c r="J79" s="184"/>
    </row>
    <row r="80">
      <c r="A80" s="13">
        <v>79</v>
      </c>
      <c r="B80" s="13"/>
      <c r="C80" s="13"/>
      <c r="D80" s="13"/>
      <c r="E80" s="13"/>
      <c r="F80" s="13"/>
      <c r="G80" s="13"/>
      <c r="H80" s="13"/>
      <c r="I80" s="13"/>
      <c r="J80" s="184"/>
    </row>
    <row r="81">
      <c r="A81" s="13">
        <v>80</v>
      </c>
      <c r="B81" s="13"/>
      <c r="C81" s="13"/>
      <c r="D81" s="13"/>
      <c r="E81" s="13"/>
      <c r="F81" s="13"/>
      <c r="G81" s="13"/>
      <c r="H81" s="13"/>
      <c r="I81" s="13"/>
      <c r="J81" s="184"/>
    </row>
    <row r="82">
      <c r="A82" s="13">
        <v>81</v>
      </c>
      <c r="B82" s="13"/>
      <c r="C82" s="13"/>
      <c r="D82" s="13"/>
      <c r="E82" s="13"/>
      <c r="F82" s="13"/>
      <c r="G82" s="13"/>
      <c r="H82" s="13"/>
      <c r="I82" s="13"/>
      <c r="J82" s="184"/>
    </row>
    <row r="83">
      <c r="A83" s="13">
        <v>82</v>
      </c>
      <c r="B83" s="13"/>
      <c r="C83" s="13"/>
      <c r="D83" s="13"/>
      <c r="E83" s="13"/>
      <c r="F83" s="13"/>
      <c r="G83" s="13"/>
      <c r="H83" s="13"/>
      <c r="I83" s="13"/>
      <c r="J83" s="184"/>
    </row>
    <row r="84">
      <c r="A84" s="13">
        <v>83</v>
      </c>
      <c r="B84" s="13"/>
      <c r="C84" s="13"/>
      <c r="D84" s="13"/>
      <c r="E84" s="13"/>
      <c r="F84" s="13"/>
      <c r="G84" s="13"/>
      <c r="H84" s="13"/>
      <c r="I84" s="13"/>
      <c r="J84" s="184"/>
    </row>
    <row r="85">
      <c r="A85" s="13">
        <v>84</v>
      </c>
      <c r="B85" s="13"/>
      <c r="C85" s="13"/>
      <c r="D85" s="13"/>
      <c r="E85" s="13"/>
      <c r="F85" s="13"/>
      <c r="G85" s="13"/>
      <c r="H85" s="13"/>
      <c r="I85" s="13"/>
      <c r="J85" s="184"/>
    </row>
    <row r="86">
      <c r="A86" s="13">
        <v>85</v>
      </c>
      <c r="B86" s="13"/>
      <c r="C86" s="13"/>
      <c r="D86" s="13"/>
      <c r="E86" s="13"/>
      <c r="F86" s="13"/>
      <c r="G86" s="13"/>
      <c r="H86" s="13"/>
      <c r="I86" s="13"/>
      <c r="J86" s="184"/>
    </row>
    <row r="87">
      <c r="A87" s="13">
        <v>86</v>
      </c>
      <c r="B87" s="13"/>
      <c r="C87" s="13"/>
      <c r="D87" s="13"/>
      <c r="E87" s="13"/>
      <c r="F87" s="13"/>
      <c r="G87" s="13"/>
      <c r="H87" s="13"/>
      <c r="I87" s="13"/>
      <c r="J87" s="184"/>
    </row>
    <row r="88">
      <c r="A88" s="13">
        <v>87</v>
      </c>
      <c r="B88" s="13"/>
      <c r="C88" s="13"/>
      <c r="D88" s="13"/>
      <c r="E88" s="13"/>
      <c r="F88" s="13"/>
      <c r="G88" s="13"/>
      <c r="H88" s="13"/>
      <c r="I88" s="13"/>
      <c r="J88" s="184"/>
    </row>
    <row r="89">
      <c r="A89" s="13">
        <v>88</v>
      </c>
      <c r="B89" s="13"/>
      <c r="C89" s="13"/>
      <c r="D89" s="13"/>
      <c r="E89" s="13"/>
      <c r="F89" s="13"/>
      <c r="G89" s="13"/>
      <c r="H89" s="13"/>
      <c r="I89" s="13"/>
      <c r="J89" s="184"/>
    </row>
    <row r="90">
      <c r="A90" s="13">
        <v>89</v>
      </c>
      <c r="B90" s="13"/>
      <c r="C90" s="13"/>
      <c r="D90" s="13"/>
      <c r="E90" s="13"/>
      <c r="F90" s="13"/>
      <c r="G90" s="13"/>
      <c r="H90" s="13"/>
      <c r="I90" s="13"/>
      <c r="J90" s="184"/>
    </row>
    <row r="91">
      <c r="A91" s="13">
        <v>90</v>
      </c>
      <c r="B91" s="13"/>
      <c r="C91" s="13"/>
      <c r="D91" s="13"/>
      <c r="E91" s="13"/>
      <c r="F91" s="13"/>
      <c r="G91" s="13"/>
      <c r="H91" s="13"/>
      <c r="I91" s="13"/>
      <c r="J91" s="184"/>
    </row>
    <row r="92">
      <c r="A92" s="13">
        <v>91</v>
      </c>
      <c r="B92" s="13"/>
      <c r="C92" s="13"/>
      <c r="D92" s="13"/>
      <c r="E92" s="13"/>
      <c r="F92" s="13"/>
      <c r="G92" s="13"/>
      <c r="H92" s="13"/>
      <c r="I92" s="13"/>
      <c r="J92" s="184"/>
    </row>
    <row r="93">
      <c r="A93" s="13">
        <v>92</v>
      </c>
      <c r="B93" s="13"/>
      <c r="C93" s="13"/>
      <c r="D93" s="13"/>
      <c r="E93" s="13"/>
      <c r="F93" s="13"/>
      <c r="G93" s="13"/>
      <c r="H93" s="13"/>
      <c r="I93" s="13"/>
      <c r="J93" s="184"/>
    </row>
    <row r="94">
      <c r="A94" s="13">
        <v>93</v>
      </c>
      <c r="B94" s="13"/>
      <c r="C94" s="13"/>
      <c r="D94" s="13"/>
      <c r="E94" s="13"/>
      <c r="F94" s="13"/>
      <c r="G94" s="13"/>
      <c r="H94" s="13"/>
      <c r="I94" s="13"/>
      <c r="J94" s="184"/>
    </row>
    <row r="95">
      <c r="A95" s="13">
        <v>94</v>
      </c>
      <c r="B95" s="13"/>
      <c r="C95" s="13"/>
      <c r="D95" s="13"/>
      <c r="E95" s="13"/>
      <c r="F95" s="13"/>
      <c r="G95" s="13"/>
      <c r="H95" s="13"/>
      <c r="I95" s="13"/>
      <c r="J95" s="184"/>
    </row>
    <row r="96">
      <c r="A96" s="13">
        <v>95</v>
      </c>
      <c r="B96" s="13"/>
      <c r="C96" s="13"/>
      <c r="D96" s="13"/>
      <c r="E96" s="13"/>
      <c r="F96" s="13"/>
      <c r="G96" s="13"/>
      <c r="H96" s="13"/>
      <c r="I96" s="13"/>
      <c r="J96" s="184"/>
    </row>
    <row r="97">
      <c r="A97" s="13">
        <v>96</v>
      </c>
      <c r="B97" s="13"/>
      <c r="C97" s="13"/>
      <c r="D97" s="13"/>
      <c r="E97" s="13"/>
      <c r="F97" s="13"/>
      <c r="G97" s="13"/>
      <c r="H97" s="13"/>
      <c r="I97" s="13"/>
      <c r="J97" s="184"/>
    </row>
    <row r="98">
      <c r="A98" s="13">
        <v>97</v>
      </c>
      <c r="B98" s="13"/>
      <c r="C98" s="13"/>
      <c r="D98" s="13"/>
      <c r="E98" s="13"/>
      <c r="F98" s="13"/>
      <c r="G98" s="13"/>
      <c r="H98" s="13"/>
      <c r="I98" s="13"/>
      <c r="J98" s="184"/>
    </row>
    <row r="99">
      <c r="A99" s="13">
        <v>98</v>
      </c>
      <c r="B99" s="13"/>
      <c r="C99" s="13"/>
      <c r="D99" s="13"/>
      <c r="E99" s="13"/>
      <c r="F99" s="13"/>
      <c r="G99" s="13"/>
      <c r="H99" s="13"/>
      <c r="I99" s="13"/>
      <c r="J99" s="184"/>
    </row>
    <row r="100">
      <c r="A100" s="13">
        <v>99</v>
      </c>
      <c r="B100" s="13"/>
      <c r="C100" s="13"/>
      <c r="D100" s="13"/>
      <c r="E100" s="13"/>
      <c r="F100" s="13"/>
      <c r="G100" s="13"/>
      <c r="H100" s="13"/>
      <c r="I100" s="13"/>
      <c r="J100" s="184"/>
    </row>
    <row r="101">
      <c r="A101" s="13">
        <v>100</v>
      </c>
      <c r="B101" s="13"/>
      <c r="C101" s="13"/>
      <c r="D101" s="13"/>
      <c r="E101" s="13"/>
      <c r="F101" s="13"/>
      <c r="G101" s="13"/>
      <c r="H101" s="13"/>
      <c r="I101" s="13"/>
      <c r="J101" s="184"/>
    </row>
    <row r="102">
      <c r="A102" s="13">
        <v>101</v>
      </c>
      <c r="B102" s="13"/>
      <c r="C102" s="13"/>
      <c r="D102" s="13"/>
      <c r="E102" s="13"/>
      <c r="F102" s="13"/>
      <c r="G102" s="13"/>
      <c r="H102" s="13"/>
      <c r="I102" s="13"/>
      <c r="J102" s="184"/>
    </row>
    <row r="103">
      <c r="A103" s="13">
        <v>102</v>
      </c>
      <c r="B103" s="13"/>
      <c r="C103" s="13"/>
      <c r="D103" s="13"/>
      <c r="E103" s="13"/>
      <c r="F103" s="13"/>
      <c r="G103" s="13"/>
      <c r="H103" s="13"/>
      <c r="I103" s="13"/>
      <c r="J103" s="184"/>
    </row>
    <row r="104">
      <c r="A104" s="13">
        <v>103</v>
      </c>
      <c r="B104" s="13"/>
      <c r="C104" s="13"/>
      <c r="D104" s="13"/>
      <c r="E104" s="13"/>
      <c r="F104" s="13"/>
      <c r="G104" s="13"/>
      <c r="H104" s="13"/>
      <c r="I104" s="13"/>
      <c r="J104" s="184"/>
    </row>
    <row r="105">
      <c r="A105" s="13">
        <v>104</v>
      </c>
      <c r="B105" s="13"/>
      <c r="C105" s="13"/>
      <c r="D105" s="13"/>
      <c r="E105" s="13"/>
      <c r="F105" s="13"/>
      <c r="G105" s="13"/>
      <c r="H105" s="13"/>
      <c r="I105" s="13"/>
      <c r="J105" s="184"/>
    </row>
    <row r="106">
      <c r="A106" s="13">
        <v>105</v>
      </c>
      <c r="B106" s="13"/>
      <c r="C106" s="13"/>
      <c r="D106" s="13"/>
      <c r="E106" s="13"/>
      <c r="F106" s="13"/>
      <c r="G106" s="13"/>
      <c r="H106" s="13"/>
      <c r="I106" s="13"/>
      <c r="J106" s="184"/>
    </row>
    <row r="107">
      <c r="A107" s="13">
        <v>106</v>
      </c>
      <c r="B107" s="13"/>
      <c r="C107" s="13"/>
      <c r="D107" s="13"/>
      <c r="E107" s="13"/>
      <c r="F107" s="13"/>
      <c r="G107" s="13"/>
      <c r="H107" s="13"/>
      <c r="I107" s="13"/>
      <c r="J107" s="184"/>
    </row>
    <row r="108">
      <c r="A108" s="13">
        <v>107</v>
      </c>
      <c r="B108" s="13"/>
      <c r="C108" s="13"/>
      <c r="D108" s="13"/>
      <c r="E108" s="13"/>
      <c r="F108" s="13"/>
      <c r="G108" s="13"/>
      <c r="H108" s="13"/>
      <c r="I108" s="13"/>
      <c r="J108" s="184"/>
    </row>
    <row r="109">
      <c r="A109" s="13">
        <v>108</v>
      </c>
      <c r="B109" s="13"/>
      <c r="C109" s="13"/>
      <c r="D109" s="13"/>
      <c r="E109" s="13"/>
      <c r="F109" s="13"/>
      <c r="G109" s="13"/>
      <c r="H109" s="13"/>
      <c r="I109" s="13"/>
      <c r="J109" s="184"/>
    </row>
    <row r="110">
      <c r="A110" s="13">
        <v>109</v>
      </c>
      <c r="B110" s="13"/>
      <c r="C110" s="13"/>
      <c r="D110" s="13"/>
      <c r="E110" s="13"/>
      <c r="F110" s="13"/>
      <c r="G110" s="13"/>
      <c r="H110" s="13"/>
      <c r="I110" s="13"/>
      <c r="J110" s="184"/>
    </row>
    <row r="111">
      <c r="A111" s="13">
        <v>110</v>
      </c>
      <c r="B111" s="13"/>
      <c r="C111" s="13"/>
      <c r="D111" s="13"/>
      <c r="E111" s="13"/>
      <c r="F111" s="13"/>
      <c r="G111" s="13"/>
      <c r="H111" s="13"/>
      <c r="I111" s="13"/>
      <c r="J111" s="184"/>
    </row>
    <row r="112">
      <c r="A112" s="13">
        <v>111</v>
      </c>
      <c r="B112" s="13"/>
      <c r="C112" s="13"/>
      <c r="D112" s="13"/>
      <c r="E112" s="13"/>
      <c r="F112" s="13"/>
      <c r="G112" s="13"/>
      <c r="H112" s="13"/>
      <c r="I112" s="13"/>
      <c r="J112" s="184"/>
    </row>
    <row r="113">
      <c r="A113" s="13">
        <v>112</v>
      </c>
      <c r="B113" s="13"/>
      <c r="C113" s="13"/>
      <c r="D113" s="13"/>
      <c r="E113" s="13"/>
      <c r="F113" s="13"/>
      <c r="G113" s="13"/>
      <c r="H113" s="13"/>
      <c r="I113" s="13"/>
      <c r="J113" s="184"/>
    </row>
    <row r="114">
      <c r="A114" s="13">
        <v>113</v>
      </c>
      <c r="B114" s="13"/>
      <c r="C114" s="13"/>
      <c r="D114" s="13"/>
      <c r="E114" s="13"/>
      <c r="F114" s="13"/>
      <c r="G114" s="13"/>
      <c r="H114" s="13"/>
      <c r="I114" s="13"/>
      <c r="J114" s="184"/>
    </row>
    <row r="115">
      <c r="A115" s="13">
        <v>114</v>
      </c>
      <c r="B115" s="13"/>
      <c r="C115" s="13"/>
      <c r="D115" s="13"/>
      <c r="E115" s="13"/>
      <c r="F115" s="13"/>
      <c r="G115" s="13"/>
      <c r="H115" s="13"/>
      <c r="I115" s="13"/>
      <c r="J115" s="184"/>
    </row>
    <row r="116">
      <c r="A116" s="13">
        <v>115</v>
      </c>
      <c r="B116" s="13"/>
      <c r="C116" s="13"/>
      <c r="D116" s="13"/>
      <c r="E116" s="13"/>
      <c r="F116" s="13"/>
      <c r="G116" s="13"/>
      <c r="H116" s="13"/>
      <c r="I116" s="13"/>
      <c r="J116" s="184"/>
    </row>
    <row r="117">
      <c r="A117" s="13">
        <v>116</v>
      </c>
      <c r="B117" s="13"/>
      <c r="C117" s="13"/>
      <c r="D117" s="13"/>
      <c r="E117" s="13"/>
      <c r="F117" s="13"/>
      <c r="G117" s="13"/>
      <c r="H117" s="13"/>
      <c r="I117" s="13"/>
      <c r="J117" s="184"/>
    </row>
    <row r="118">
      <c r="A118" s="13">
        <v>117</v>
      </c>
      <c r="B118" s="13"/>
      <c r="C118" s="13"/>
      <c r="D118" s="13"/>
      <c r="E118" s="13"/>
      <c r="F118" s="13"/>
      <c r="G118" s="13"/>
      <c r="H118" s="13"/>
      <c r="I118" s="13"/>
      <c r="J118" s="184"/>
    </row>
    <row r="119">
      <c r="A119" s="13">
        <v>118</v>
      </c>
      <c r="B119" s="13"/>
      <c r="C119" s="13"/>
      <c r="D119" s="13"/>
      <c r="E119" s="13"/>
      <c r="F119" s="13"/>
      <c r="G119" s="13"/>
      <c r="H119" s="13"/>
      <c r="I119" s="13"/>
      <c r="J119" s="184"/>
    </row>
    <row r="120">
      <c r="A120" s="13">
        <v>119</v>
      </c>
      <c r="B120" s="13"/>
      <c r="C120" s="13"/>
      <c r="D120" s="13"/>
      <c r="E120" s="13"/>
      <c r="F120" s="13"/>
      <c r="G120" s="13"/>
      <c r="H120" s="13"/>
      <c r="I120" s="13"/>
      <c r="J120" s="184"/>
    </row>
    <row r="121">
      <c r="A121" s="13">
        <v>120</v>
      </c>
      <c r="B121" s="13"/>
      <c r="C121" s="13"/>
      <c r="D121" s="13"/>
      <c r="E121" s="13"/>
      <c r="F121" s="13"/>
      <c r="G121" s="13"/>
      <c r="H121" s="13"/>
      <c r="I121" s="13"/>
      <c r="J121" s="184"/>
    </row>
    <row r="122">
      <c r="A122" s="13">
        <v>121</v>
      </c>
      <c r="B122" s="13"/>
      <c r="C122" s="13"/>
      <c r="D122" s="13"/>
      <c r="E122" s="13"/>
      <c r="F122" s="13"/>
      <c r="G122" s="13"/>
      <c r="H122" s="13"/>
      <c r="I122" s="13"/>
      <c r="J122" s="184"/>
    </row>
    <row r="123">
      <c r="A123" s="13">
        <v>122</v>
      </c>
      <c r="B123" s="13"/>
      <c r="C123" s="13"/>
      <c r="D123" s="13"/>
      <c r="E123" s="13"/>
      <c r="F123" s="13"/>
      <c r="G123" s="13"/>
      <c r="H123" s="13"/>
      <c r="I123" s="13"/>
      <c r="J123" s="184"/>
    </row>
    <row r="124">
      <c r="A124" s="13">
        <v>123</v>
      </c>
      <c r="B124" s="13"/>
      <c r="C124" s="13"/>
      <c r="D124" s="13"/>
      <c r="E124" s="13"/>
      <c r="F124" s="13"/>
      <c r="G124" s="13"/>
      <c r="H124" s="13"/>
      <c r="I124" s="13"/>
      <c r="J124" s="184"/>
    </row>
    <row r="125">
      <c r="A125" s="13">
        <v>124</v>
      </c>
      <c r="B125" s="13"/>
      <c r="C125" s="13"/>
      <c r="D125" s="13"/>
      <c r="E125" s="13"/>
      <c r="F125" s="13"/>
      <c r="G125" s="13"/>
      <c r="H125" s="13"/>
      <c r="I125" s="13"/>
      <c r="J125" s="184"/>
    </row>
    <row r="126">
      <c r="A126" s="13">
        <v>125</v>
      </c>
      <c r="B126" s="13"/>
      <c r="C126" s="13"/>
      <c r="D126" s="13"/>
      <c r="E126" s="13"/>
      <c r="F126" s="13"/>
      <c r="G126" s="13"/>
      <c r="H126" s="13"/>
      <c r="I126" s="13"/>
      <c r="J126" s="184"/>
    </row>
    <row r="127">
      <c r="A127" s="13">
        <v>126</v>
      </c>
      <c r="B127" s="13"/>
      <c r="C127" s="13"/>
      <c r="D127" s="13"/>
      <c r="E127" s="13"/>
      <c r="F127" s="13"/>
      <c r="G127" s="13"/>
      <c r="H127" s="13"/>
      <c r="I127" s="13"/>
      <c r="J127" s="184"/>
    </row>
    <row r="128">
      <c r="A128" s="13">
        <v>127</v>
      </c>
      <c r="B128" s="13"/>
      <c r="C128" s="13"/>
      <c r="D128" s="13"/>
      <c r="E128" s="13"/>
      <c r="F128" s="13"/>
      <c r="G128" s="13"/>
      <c r="H128" s="13"/>
      <c r="I128" s="13"/>
      <c r="J128" s="184"/>
    </row>
    <row r="129">
      <c r="A129" s="13">
        <v>128</v>
      </c>
      <c r="B129" s="13"/>
      <c r="C129" s="13"/>
      <c r="D129" s="13"/>
      <c r="E129" s="13"/>
      <c r="F129" s="13"/>
      <c r="G129" s="13"/>
      <c r="H129" s="13"/>
      <c r="I129" s="13"/>
      <c r="J129" s="184"/>
    </row>
    <row r="130">
      <c r="A130" s="13">
        <v>129</v>
      </c>
      <c r="B130" s="13"/>
      <c r="C130" s="13"/>
      <c r="D130" s="13"/>
      <c r="E130" s="13"/>
      <c r="F130" s="13"/>
      <c r="G130" s="13"/>
      <c r="H130" s="13"/>
      <c r="I130" s="13"/>
      <c r="J130" s="184"/>
    </row>
    <row r="131">
      <c r="A131" s="13">
        <v>130</v>
      </c>
      <c r="B131" s="13"/>
      <c r="C131" s="13"/>
      <c r="D131" s="13"/>
      <c r="E131" s="13"/>
      <c r="F131" s="13"/>
      <c r="G131" s="13"/>
      <c r="H131" s="13"/>
      <c r="I131" s="13"/>
      <c r="J131" s="184"/>
    </row>
    <row r="132">
      <c r="A132" s="13">
        <v>131</v>
      </c>
      <c r="B132" s="13"/>
      <c r="C132" s="13"/>
      <c r="D132" s="13"/>
      <c r="E132" s="13"/>
      <c r="F132" s="13"/>
      <c r="G132" s="13"/>
      <c r="H132" s="13"/>
      <c r="I132" s="13"/>
      <c r="J132" s="184"/>
    </row>
    <row r="133">
      <c r="A133" s="13">
        <v>132</v>
      </c>
      <c r="B133" s="13"/>
      <c r="C133" s="13"/>
      <c r="D133" s="13"/>
      <c r="E133" s="13"/>
      <c r="F133" s="13"/>
      <c r="G133" s="13"/>
      <c r="H133" s="13"/>
      <c r="I133" s="13"/>
      <c r="J133" s="184"/>
    </row>
    <row r="134">
      <c r="A134" s="13">
        <v>133</v>
      </c>
      <c r="B134" s="13"/>
      <c r="C134" s="13"/>
      <c r="D134" s="13"/>
      <c r="E134" s="13"/>
      <c r="F134" s="13"/>
      <c r="G134" s="13"/>
      <c r="H134" s="13"/>
      <c r="I134" s="13"/>
      <c r="J134" s="184"/>
    </row>
    <row r="135">
      <c r="A135" s="13">
        <v>134</v>
      </c>
      <c r="B135" s="13"/>
      <c r="C135" s="13"/>
      <c r="D135" s="13"/>
      <c r="E135" s="13"/>
      <c r="F135" s="13"/>
      <c r="G135" s="13"/>
      <c r="H135" s="13"/>
      <c r="I135" s="13"/>
      <c r="J135" s="184"/>
    </row>
    <row r="136">
      <c r="A136" s="13">
        <v>135</v>
      </c>
      <c r="B136" s="13"/>
      <c r="C136" s="13"/>
      <c r="D136" s="13"/>
      <c r="E136" s="13"/>
      <c r="F136" s="13"/>
      <c r="G136" s="13"/>
      <c r="H136" s="13"/>
      <c r="I136" s="13"/>
      <c r="J136" s="184"/>
    </row>
    <row r="137">
      <c r="A137" s="13">
        <v>136</v>
      </c>
      <c r="B137" s="13"/>
      <c r="C137" s="13"/>
      <c r="D137" s="13"/>
      <c r="E137" s="13"/>
      <c r="F137" s="13"/>
      <c r="G137" s="13"/>
      <c r="H137" s="13"/>
      <c r="I137" s="13"/>
      <c r="J137" s="184"/>
    </row>
    <row r="138">
      <c r="A138" s="13">
        <v>137</v>
      </c>
      <c r="B138" s="13"/>
      <c r="C138" s="13"/>
      <c r="D138" s="13"/>
      <c r="E138" s="13"/>
      <c r="F138" s="13"/>
      <c r="G138" s="13"/>
      <c r="H138" s="13"/>
      <c r="I138" s="13"/>
      <c r="J138" s="184"/>
    </row>
    <row r="139">
      <c r="A139" s="13">
        <v>138</v>
      </c>
      <c r="B139" s="13"/>
      <c r="C139" s="13"/>
      <c r="D139" s="13"/>
      <c r="E139" s="13"/>
      <c r="F139" s="13"/>
      <c r="G139" s="13"/>
      <c r="H139" s="13"/>
      <c r="I139" s="13"/>
      <c r="J139" s="184"/>
    </row>
    <row r="140">
      <c r="A140" s="13">
        <v>139</v>
      </c>
      <c r="B140" s="13"/>
      <c r="C140" s="13"/>
      <c r="D140" s="13"/>
      <c r="E140" s="13"/>
      <c r="F140" s="13"/>
      <c r="G140" s="13"/>
      <c r="H140" s="13"/>
      <c r="I140" s="13"/>
      <c r="J140" s="184"/>
    </row>
    <row r="141">
      <c r="A141" s="13">
        <v>140</v>
      </c>
      <c r="B141" s="13"/>
      <c r="C141" s="13"/>
      <c r="D141" s="13"/>
      <c r="E141" s="13"/>
      <c r="F141" s="13"/>
      <c r="G141" s="13"/>
      <c r="H141" s="13"/>
      <c r="I141" s="13"/>
      <c r="J141" s="184"/>
    </row>
    <row r="142">
      <c r="A142" s="13">
        <v>141</v>
      </c>
      <c r="B142" s="13"/>
      <c r="C142" s="13"/>
      <c r="D142" s="13"/>
      <c r="E142" s="13"/>
      <c r="F142" s="13"/>
      <c r="G142" s="13"/>
      <c r="H142" s="13"/>
      <c r="I142" s="13"/>
      <c r="J142" s="184"/>
    </row>
    <row r="143">
      <c r="A143" s="13">
        <v>142</v>
      </c>
      <c r="B143" s="13"/>
      <c r="C143" s="13"/>
      <c r="D143" s="13"/>
      <c r="E143" s="13"/>
      <c r="F143" s="13"/>
      <c r="G143" s="13"/>
      <c r="H143" s="13"/>
      <c r="I143" s="13"/>
      <c r="J143" s="184"/>
    </row>
    <row r="144">
      <c r="A144" s="13">
        <v>143</v>
      </c>
      <c r="B144" s="13"/>
      <c r="C144" s="13"/>
      <c r="D144" s="13"/>
      <c r="E144" s="13"/>
      <c r="F144" s="13"/>
      <c r="G144" s="13"/>
      <c r="H144" s="13"/>
      <c r="I144" s="13"/>
      <c r="J144" s="184"/>
    </row>
    <row r="145">
      <c r="A145" s="13">
        <v>144</v>
      </c>
      <c r="B145" s="13"/>
      <c r="C145" s="13"/>
      <c r="D145" s="13"/>
      <c r="E145" s="13"/>
      <c r="F145" s="13"/>
      <c r="G145" s="13"/>
      <c r="H145" s="13"/>
      <c r="I145" s="13"/>
      <c r="J145" s="184"/>
    </row>
    <row r="146">
      <c r="A146" s="13">
        <v>145</v>
      </c>
      <c r="B146" s="13"/>
      <c r="C146" s="13"/>
      <c r="D146" s="13"/>
      <c r="E146" s="13"/>
      <c r="F146" s="13"/>
      <c r="G146" s="13"/>
      <c r="H146" s="13"/>
      <c r="I146" s="13"/>
      <c r="J146" s="184"/>
    </row>
    <row r="147">
      <c r="A147" s="13">
        <v>146</v>
      </c>
      <c r="B147" s="13"/>
      <c r="C147" s="13"/>
      <c r="D147" s="13"/>
      <c r="E147" s="13"/>
      <c r="F147" s="13"/>
      <c r="G147" s="13"/>
      <c r="H147" s="13"/>
      <c r="I147" s="13"/>
      <c r="J147" s="184"/>
    </row>
    <row r="148">
      <c r="A148" s="13">
        <v>147</v>
      </c>
      <c r="B148" s="13"/>
      <c r="C148" s="13"/>
      <c r="D148" s="13"/>
      <c r="E148" s="13"/>
      <c r="F148" s="13"/>
      <c r="G148" s="13"/>
      <c r="H148" s="13"/>
      <c r="I148" s="13"/>
      <c r="J148" s="184"/>
    </row>
    <row r="149">
      <c r="A149" s="13">
        <v>148</v>
      </c>
      <c r="B149" s="13"/>
      <c r="C149" s="13"/>
      <c r="D149" s="13"/>
      <c r="E149" s="13"/>
      <c r="F149" s="13"/>
      <c r="G149" s="13"/>
      <c r="H149" s="13"/>
      <c r="I149" s="13"/>
      <c r="J149" s="184"/>
    </row>
    <row r="150">
      <c r="A150" s="13">
        <v>149</v>
      </c>
      <c r="B150" s="13"/>
      <c r="C150" s="13"/>
      <c r="D150" s="13"/>
      <c r="E150" s="13"/>
      <c r="F150" s="13"/>
      <c r="G150" s="13"/>
      <c r="H150" s="13"/>
      <c r="I150" s="13"/>
      <c r="J150" s="184"/>
    </row>
    <row r="151">
      <c r="A151" s="13">
        <v>150</v>
      </c>
      <c r="B151" s="13"/>
      <c r="C151" s="13"/>
      <c r="D151" s="13"/>
      <c r="E151" s="13"/>
      <c r="F151" s="13"/>
      <c r="G151" s="13"/>
      <c r="H151" s="13"/>
      <c r="I151" s="13"/>
      <c r="J151" s="184"/>
    </row>
    <row r="152">
      <c r="A152" s="13">
        <v>151</v>
      </c>
      <c r="B152" s="13"/>
      <c r="C152" s="13"/>
      <c r="D152" s="13"/>
      <c r="E152" s="13"/>
      <c r="F152" s="13"/>
      <c r="G152" s="13"/>
      <c r="H152" s="13"/>
      <c r="I152" s="13"/>
      <c r="J152" s="184"/>
    </row>
    <row r="153">
      <c r="A153" s="13">
        <v>152</v>
      </c>
      <c r="B153" s="13"/>
      <c r="C153" s="13"/>
      <c r="D153" s="13"/>
      <c r="E153" s="13"/>
      <c r="F153" s="13"/>
      <c r="G153" s="13"/>
      <c r="H153" s="13"/>
      <c r="I153" s="13"/>
      <c r="J153" s="184"/>
    </row>
    <row r="154">
      <c r="A154" s="13">
        <v>153</v>
      </c>
      <c r="B154" s="13"/>
      <c r="C154" s="13"/>
      <c r="D154" s="13"/>
      <c r="E154" s="13"/>
      <c r="F154" s="13"/>
      <c r="G154" s="13"/>
      <c r="H154" s="13"/>
      <c r="I154" s="13"/>
      <c r="J154" s="184"/>
    </row>
    <row r="155">
      <c r="A155" s="13">
        <v>154</v>
      </c>
      <c r="B155" s="13"/>
      <c r="C155" s="13"/>
      <c r="D155" s="13"/>
      <c r="E155" s="13"/>
      <c r="F155" s="13"/>
      <c r="G155" s="13"/>
      <c r="H155" s="13"/>
      <c r="I155" s="13"/>
      <c r="J155" s="184"/>
    </row>
    <row r="156">
      <c r="A156" s="13">
        <v>155</v>
      </c>
      <c r="B156" s="13"/>
      <c r="C156" s="13"/>
      <c r="D156" s="13"/>
      <c r="E156" s="13"/>
      <c r="F156" s="13"/>
      <c r="G156" s="13"/>
      <c r="H156" s="13"/>
      <c r="I156" s="13"/>
      <c r="J156" s="184"/>
    </row>
    <row r="157">
      <c r="A157" s="13">
        <v>156</v>
      </c>
      <c r="B157" s="13"/>
      <c r="C157" s="13"/>
      <c r="D157" s="13"/>
      <c r="E157" s="13"/>
      <c r="F157" s="13"/>
      <c r="G157" s="13"/>
      <c r="H157" s="13"/>
      <c r="I157" s="13"/>
      <c r="J157" s="184"/>
    </row>
    <row r="158">
      <c r="A158" s="13">
        <v>157</v>
      </c>
      <c r="B158" s="13"/>
      <c r="C158" s="13"/>
      <c r="D158" s="13"/>
      <c r="E158" s="13"/>
      <c r="F158" s="13"/>
      <c r="G158" s="13"/>
      <c r="H158" s="13"/>
      <c r="I158" s="13"/>
      <c r="J158" s="184"/>
    </row>
    <row r="159">
      <c r="A159" s="13">
        <v>158</v>
      </c>
      <c r="B159" s="13"/>
      <c r="C159" s="13"/>
      <c r="D159" s="13"/>
      <c r="E159" s="13"/>
      <c r="F159" s="13"/>
      <c r="G159" s="13"/>
      <c r="H159" s="13"/>
      <c r="I159" s="13"/>
      <c r="J159" s="184"/>
    </row>
    <row r="160">
      <c r="A160" s="13">
        <v>159</v>
      </c>
      <c r="B160" s="13"/>
      <c r="C160" s="13"/>
      <c r="D160" s="13"/>
      <c r="E160" s="13"/>
      <c r="F160" s="13"/>
      <c r="G160" s="13"/>
      <c r="H160" s="13"/>
      <c r="I160" s="13"/>
      <c r="J160" s="184"/>
    </row>
    <row r="161">
      <c r="A161" s="13">
        <v>160</v>
      </c>
      <c r="B161" s="13"/>
      <c r="C161" s="13"/>
      <c r="D161" s="13"/>
      <c r="E161" s="13"/>
      <c r="F161" s="13"/>
      <c r="G161" s="13"/>
      <c r="H161" s="13"/>
      <c r="I161" s="13"/>
      <c r="J161" s="184"/>
    </row>
    <row r="162">
      <c r="A162" s="13">
        <v>161</v>
      </c>
      <c r="B162" s="13"/>
      <c r="C162" s="13"/>
      <c r="D162" s="13"/>
      <c r="E162" s="13"/>
      <c r="F162" s="13"/>
      <c r="G162" s="13"/>
      <c r="H162" s="13"/>
      <c r="I162" s="13"/>
      <c r="J162" s="184"/>
    </row>
    <row r="163">
      <c r="A163" s="13">
        <v>162</v>
      </c>
      <c r="B163" s="13"/>
      <c r="C163" s="13"/>
      <c r="D163" s="13"/>
      <c r="E163" s="13"/>
      <c r="F163" s="13"/>
      <c r="G163" s="13"/>
      <c r="H163" s="13"/>
      <c r="I163" s="13"/>
      <c r="J163" s="184"/>
    </row>
    <row r="164">
      <c r="A164" s="13">
        <v>163</v>
      </c>
      <c r="B164" s="13"/>
      <c r="C164" s="13"/>
      <c r="D164" s="13"/>
      <c r="E164" s="13"/>
      <c r="F164" s="13"/>
      <c r="G164" s="13"/>
      <c r="H164" s="13"/>
      <c r="I164" s="13"/>
      <c r="J164" s="184"/>
    </row>
    <row r="165">
      <c r="A165" s="13">
        <v>164</v>
      </c>
      <c r="B165" s="13"/>
      <c r="C165" s="13"/>
      <c r="D165" s="13"/>
      <c r="E165" s="13"/>
      <c r="F165" s="13"/>
      <c r="G165" s="13"/>
      <c r="H165" s="13"/>
      <c r="I165" s="13"/>
      <c r="J165" s="184"/>
    </row>
    <row r="166">
      <c r="A166" s="13">
        <v>165</v>
      </c>
      <c r="B166" s="13"/>
      <c r="C166" s="13"/>
      <c r="D166" s="13"/>
      <c r="E166" s="13"/>
      <c r="F166" s="13"/>
      <c r="G166" s="13"/>
      <c r="H166" s="13"/>
      <c r="I166" s="13"/>
      <c r="J166" s="184"/>
    </row>
    <row r="167">
      <c r="A167" s="13">
        <v>166</v>
      </c>
      <c r="B167" s="13"/>
      <c r="C167" s="13"/>
      <c r="D167" s="13"/>
      <c r="E167" s="13"/>
      <c r="F167" s="13"/>
      <c r="G167" s="13"/>
      <c r="H167" s="13"/>
      <c r="I167" s="13"/>
      <c r="J167" s="184"/>
    </row>
    <row r="168">
      <c r="A168" s="13">
        <v>167</v>
      </c>
      <c r="B168" s="13"/>
      <c r="C168" s="13"/>
      <c r="D168" s="13"/>
      <c r="E168" s="13"/>
      <c r="F168" s="13"/>
      <c r="G168" s="13"/>
      <c r="H168" s="13"/>
      <c r="I168" s="13"/>
      <c r="J168" s="184"/>
    </row>
    <row r="169">
      <c r="A169" s="13">
        <v>168</v>
      </c>
      <c r="B169" s="13"/>
      <c r="C169" s="13"/>
      <c r="D169" s="13"/>
      <c r="E169" s="13"/>
      <c r="F169" s="13"/>
      <c r="G169" s="13"/>
      <c r="H169" s="13"/>
      <c r="I169" s="13"/>
      <c r="J169" s="184"/>
    </row>
    <row r="170">
      <c r="A170" s="13">
        <v>169</v>
      </c>
      <c r="B170" s="13"/>
      <c r="C170" s="13"/>
      <c r="D170" s="13"/>
      <c r="E170" s="13"/>
      <c r="F170" s="13"/>
      <c r="G170" s="13"/>
      <c r="H170" s="13"/>
      <c r="I170" s="13"/>
      <c r="J170" s="184"/>
    </row>
    <row r="171">
      <c r="A171" s="13">
        <v>170</v>
      </c>
      <c r="B171" s="13"/>
      <c r="C171" s="13"/>
      <c r="D171" s="13"/>
      <c r="E171" s="13"/>
      <c r="F171" s="13"/>
      <c r="G171" s="13"/>
      <c r="H171" s="13"/>
      <c r="I171" s="13"/>
      <c r="J171" s="184"/>
    </row>
    <row r="172">
      <c r="A172" s="13">
        <v>171</v>
      </c>
      <c r="B172" s="13"/>
      <c r="C172" s="13"/>
      <c r="D172" s="13"/>
      <c r="E172" s="13"/>
      <c r="F172" s="13"/>
      <c r="G172" s="13"/>
      <c r="H172" s="13"/>
      <c r="I172" s="13"/>
      <c r="J172" s="184"/>
    </row>
    <row r="173">
      <c r="A173" s="13">
        <v>172</v>
      </c>
      <c r="B173" s="13"/>
      <c r="C173" s="13"/>
      <c r="D173" s="13"/>
      <c r="E173" s="13"/>
      <c r="F173" s="13"/>
      <c r="G173" s="13"/>
      <c r="H173" s="13"/>
      <c r="I173" s="13"/>
      <c r="J173" s="184"/>
    </row>
    <row r="174">
      <c r="A174" s="13">
        <v>173</v>
      </c>
      <c r="B174" s="13"/>
      <c r="C174" s="13"/>
      <c r="D174" s="13"/>
      <c r="E174" s="13"/>
      <c r="F174" s="13"/>
      <c r="G174" s="13"/>
      <c r="H174" s="13"/>
      <c r="I174" s="13"/>
      <c r="J174" s="184"/>
    </row>
    <row r="175">
      <c r="A175" s="13">
        <v>174</v>
      </c>
      <c r="B175" s="13"/>
      <c r="C175" s="13"/>
      <c r="D175" s="13"/>
      <c r="E175" s="13"/>
      <c r="F175" s="13"/>
      <c r="G175" s="13"/>
      <c r="H175" s="13"/>
      <c r="I175" s="13"/>
      <c r="J175" s="184"/>
    </row>
    <row r="176">
      <c r="A176" s="13">
        <v>175</v>
      </c>
      <c r="B176" s="13"/>
      <c r="C176" s="13"/>
      <c r="D176" s="13"/>
      <c r="E176" s="13"/>
      <c r="F176" s="13"/>
      <c r="G176" s="13"/>
      <c r="H176" s="13"/>
      <c r="I176" s="13"/>
      <c r="J176" s="184"/>
    </row>
    <row r="177">
      <c r="A177" s="13">
        <v>176</v>
      </c>
      <c r="B177" s="13"/>
      <c r="C177" s="13"/>
      <c r="D177" s="13"/>
      <c r="E177" s="13"/>
      <c r="F177" s="13"/>
      <c r="G177" s="13"/>
      <c r="H177" s="13"/>
      <c r="I177" s="13"/>
      <c r="J177" s="184"/>
    </row>
    <row r="178">
      <c r="A178" s="13">
        <v>177</v>
      </c>
      <c r="B178" s="13"/>
      <c r="C178" s="13"/>
      <c r="D178" s="13"/>
      <c r="E178" s="13"/>
      <c r="F178" s="13"/>
      <c r="G178" s="13"/>
      <c r="H178" s="13"/>
      <c r="I178" s="13"/>
      <c r="J178" s="184"/>
    </row>
    <row r="179">
      <c r="A179" s="13">
        <v>178</v>
      </c>
      <c r="B179" s="13"/>
      <c r="C179" s="13"/>
      <c r="D179" s="13"/>
      <c r="E179" s="13"/>
      <c r="F179" s="13"/>
      <c r="G179" s="13"/>
      <c r="H179" s="13"/>
      <c r="I179" s="13"/>
      <c r="J179" s="184"/>
    </row>
    <row r="180">
      <c r="A180" s="13">
        <v>179</v>
      </c>
      <c r="B180" s="13"/>
      <c r="C180" s="13"/>
      <c r="D180" s="13"/>
      <c r="E180" s="13"/>
      <c r="F180" s="13"/>
      <c r="G180" s="13"/>
      <c r="H180" s="13"/>
      <c r="I180" s="13"/>
      <c r="J180" s="184"/>
    </row>
    <row r="181">
      <c r="A181" s="13">
        <v>180</v>
      </c>
      <c r="B181" s="13"/>
      <c r="C181" s="13"/>
      <c r="D181" s="13"/>
      <c r="E181" s="13"/>
      <c r="F181" s="13"/>
      <c r="G181" s="13"/>
      <c r="H181" s="13"/>
      <c r="I181" s="13"/>
      <c r="J181" s="184"/>
    </row>
    <row r="182">
      <c r="A182" s="13">
        <v>181</v>
      </c>
      <c r="B182" s="13"/>
      <c r="C182" s="13"/>
      <c r="D182" s="13"/>
      <c r="E182" s="13"/>
      <c r="F182" s="13"/>
      <c r="G182" s="13"/>
      <c r="H182" s="13"/>
      <c r="I182" s="13"/>
      <c r="J182" s="184"/>
    </row>
    <row r="183">
      <c r="A183" s="13">
        <v>182</v>
      </c>
      <c r="B183" s="13"/>
      <c r="C183" s="13"/>
      <c r="D183" s="13"/>
      <c r="E183" s="13"/>
      <c r="F183" s="13"/>
      <c r="G183" s="13"/>
      <c r="H183" s="13"/>
      <c r="I183" s="13"/>
      <c r="J183" s="184"/>
    </row>
    <row r="184">
      <c r="A184" s="13">
        <v>183</v>
      </c>
      <c r="B184" s="13"/>
      <c r="C184" s="13"/>
      <c r="D184" s="13"/>
      <c r="E184" s="13"/>
      <c r="F184" s="13"/>
      <c r="G184" s="13"/>
      <c r="H184" s="13"/>
      <c r="I184" s="13"/>
      <c r="J184" s="184"/>
    </row>
    <row r="185">
      <c r="A185" s="13">
        <v>184</v>
      </c>
      <c r="B185" s="13"/>
      <c r="C185" s="13"/>
      <c r="D185" s="13"/>
      <c r="E185" s="13"/>
      <c r="F185" s="13"/>
      <c r="G185" s="13"/>
      <c r="H185" s="13"/>
      <c r="I185" s="13"/>
      <c r="J185" s="184"/>
    </row>
    <row r="186">
      <c r="A186" s="13">
        <v>185</v>
      </c>
      <c r="B186" s="13"/>
      <c r="C186" s="13"/>
      <c r="D186" s="13"/>
      <c r="E186" s="13"/>
      <c r="F186" s="13"/>
      <c r="G186" s="13"/>
      <c r="H186" s="13"/>
      <c r="I186" s="13"/>
      <c r="J186" s="184"/>
    </row>
    <row r="187">
      <c r="A187" s="13">
        <v>186</v>
      </c>
      <c r="B187" s="13"/>
      <c r="C187" s="13"/>
      <c r="D187" s="13"/>
      <c r="E187" s="13"/>
      <c r="F187" s="13"/>
      <c r="G187" s="13"/>
      <c r="H187" s="13"/>
      <c r="I187" s="13"/>
      <c r="J187" s="184"/>
    </row>
    <row r="188">
      <c r="A188" s="13">
        <v>187</v>
      </c>
      <c r="B188" s="13"/>
      <c r="C188" s="13"/>
      <c r="D188" s="13"/>
      <c r="E188" s="13"/>
      <c r="F188" s="13"/>
      <c r="G188" s="13"/>
      <c r="H188" s="13"/>
      <c r="I188" s="13"/>
      <c r="J188" s="184"/>
    </row>
    <row r="189">
      <c r="A189" s="13">
        <v>188</v>
      </c>
      <c r="B189" s="13"/>
      <c r="C189" s="13"/>
      <c r="D189" s="13"/>
      <c r="E189" s="13"/>
      <c r="F189" s="13"/>
      <c r="G189" s="13"/>
      <c r="H189" s="13"/>
      <c r="I189" s="13"/>
      <c r="J189" s="184"/>
    </row>
    <row r="190">
      <c r="A190" s="13">
        <v>189</v>
      </c>
      <c r="B190" s="13"/>
      <c r="C190" s="13"/>
      <c r="D190" s="13"/>
      <c r="E190" s="13"/>
      <c r="F190" s="13"/>
      <c r="G190" s="13"/>
      <c r="H190" s="13"/>
      <c r="I190" s="13"/>
      <c r="J190" s="184"/>
    </row>
    <row r="191">
      <c r="A191" s="13">
        <v>190</v>
      </c>
      <c r="B191" s="13"/>
      <c r="C191" s="13"/>
      <c r="D191" s="13"/>
      <c r="E191" s="13"/>
      <c r="F191" s="13"/>
      <c r="G191" s="13"/>
      <c r="H191" s="13"/>
      <c r="I191" s="13"/>
      <c r="J191" s="184"/>
    </row>
    <row r="192">
      <c r="A192" s="13">
        <v>191</v>
      </c>
      <c r="B192" s="13"/>
      <c r="C192" s="13"/>
      <c r="D192" s="13"/>
      <c r="E192" s="13"/>
      <c r="F192" s="13"/>
      <c r="G192" s="13"/>
      <c r="H192" s="13"/>
      <c r="I192" s="13"/>
      <c r="J192" s="184"/>
    </row>
    <row r="193">
      <c r="A193" s="13">
        <v>192</v>
      </c>
      <c r="B193" s="13"/>
      <c r="C193" s="13"/>
      <c r="D193" s="13"/>
      <c r="E193" s="13"/>
      <c r="F193" s="13"/>
      <c r="G193" s="13"/>
      <c r="H193" s="13"/>
      <c r="I193" s="13"/>
      <c r="J193" s="184"/>
    </row>
    <row r="194">
      <c r="A194" s="13">
        <v>193</v>
      </c>
      <c r="B194" s="13"/>
      <c r="C194" s="13"/>
      <c r="D194" s="13"/>
      <c r="E194" s="13"/>
      <c r="F194" s="13"/>
      <c r="G194" s="13"/>
      <c r="H194" s="13"/>
      <c r="I194" s="13"/>
      <c r="J194" s="184"/>
    </row>
    <row r="195">
      <c r="A195" s="13">
        <v>194</v>
      </c>
      <c r="B195" s="13"/>
      <c r="C195" s="13"/>
      <c r="D195" s="13"/>
      <c r="E195" s="13"/>
      <c r="F195" s="13"/>
      <c r="G195" s="13"/>
      <c r="H195" s="13"/>
      <c r="I195" s="13"/>
      <c r="J195" s="184"/>
    </row>
    <row r="196">
      <c r="A196" s="13">
        <v>195</v>
      </c>
      <c r="B196" s="13"/>
      <c r="C196" s="13"/>
      <c r="D196" s="13"/>
      <c r="E196" s="13"/>
      <c r="F196" s="13"/>
      <c r="G196" s="13"/>
      <c r="H196" s="13"/>
      <c r="I196" s="13"/>
      <c r="J196" s="184"/>
    </row>
    <row r="197">
      <c r="A197" s="13">
        <v>196</v>
      </c>
      <c r="B197" s="13"/>
      <c r="C197" s="13"/>
      <c r="D197" s="13"/>
      <c r="E197" s="13"/>
      <c r="F197" s="13"/>
      <c r="G197" s="13"/>
      <c r="H197" s="13"/>
      <c r="I197" s="13"/>
      <c r="J197" s="184"/>
    </row>
    <row r="198">
      <c r="A198" s="13">
        <v>197</v>
      </c>
      <c r="B198" s="13"/>
      <c r="C198" s="13"/>
      <c r="D198" s="13"/>
      <c r="E198" s="13"/>
      <c r="F198" s="13"/>
      <c r="G198" s="13"/>
      <c r="H198" s="13"/>
      <c r="I198" s="13"/>
      <c r="J198" s="184"/>
    </row>
    <row r="199">
      <c r="A199" s="13">
        <v>198</v>
      </c>
      <c r="B199" s="13"/>
      <c r="C199" s="13"/>
      <c r="D199" s="13"/>
      <c r="E199" s="13"/>
      <c r="F199" s="13"/>
      <c r="G199" s="13"/>
      <c r="H199" s="13"/>
      <c r="I199" s="13"/>
      <c r="J199" s="184"/>
    </row>
    <row r="200">
      <c r="A200" s="13">
        <v>199</v>
      </c>
      <c r="B200" s="13"/>
      <c r="C200" s="13"/>
      <c r="D200" s="13"/>
      <c r="E200" s="13"/>
      <c r="F200" s="13"/>
      <c r="G200" s="13"/>
      <c r="H200" s="13"/>
      <c r="I200" s="13"/>
      <c r="J200" s="184"/>
    </row>
  </sheetData>
  <sheetProtection selectLockedCells="1" sheet="1"/>
  <pageMargins left="0.7" right="0.7" top="0.75" bottom="0.75" header="0.3" footer="0.3"/>
  <pageSetup orientation="portrait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F902B4F7-69C3-40D3-B4E6-85A9E0C0F750}">
            <xm:f>VLOOKUP($C2,Model!$A$2:$G$22,7,FALSE)=0</xm:f>
            <x14:dxf>
              <fill>
                <patternFill>
                  <bgColor theme="0" tint="-0.24994659260841701"/>
                </patternFill>
              </fill>
            </x14:dxf>
          </x14:cfRule>
          <xm:sqref>D2:D200</xm:sqref>
        </x14:conditionalFormatting>
        <x14:conditionalFormatting xmlns:xm="http://schemas.microsoft.com/office/excel/2006/main">
          <x14:cfRule type="expression" priority="17" id="{061BBB7D-8C3C-4DB2-BF42-9B65AB4B453F}">
            <xm:f>VLOOKUP($C2,Model!$A$2:$H$22,8,FALSE)=0</xm:f>
            <x14:dxf>
              <fill>
                <patternFill>
                  <bgColor theme="0" tint="-0.24994659260841701"/>
                </patternFill>
              </fill>
            </x14:dxf>
          </x14:cfRule>
          <xm:sqref>E2:E200</xm:sqref>
        </x14:conditionalFormatting>
        <x14:conditionalFormatting xmlns:xm="http://schemas.microsoft.com/office/excel/2006/main">
          <x14:cfRule type="expression" priority="16" id="{078249E6-130D-4EE3-AAA6-0F6A779C1BF8}">
            <xm:f>VLOOKUP($C2,Model!$A$2:$I$22,9,FALSE)=0</xm:f>
            <x14:dxf>
              <fill>
                <patternFill>
                  <bgColor theme="0" tint="-0.24994659260841701"/>
                </patternFill>
              </fill>
            </x14:dxf>
          </x14:cfRule>
          <xm:sqref>F2:F200</xm:sqref>
        </x14:conditionalFormatting>
        <x14:conditionalFormatting xmlns:xm="http://schemas.microsoft.com/office/excel/2006/main">
          <x14:cfRule type="expression" priority="15" id="{F67ED8AA-DBE3-4C8A-9533-CB3218034F13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G2:G200</xm:sqref>
        </x14:conditionalFormatting>
        <x14:conditionalFormatting xmlns:xm="http://schemas.microsoft.com/office/excel/2006/main">
          <x14:cfRule type="expression" priority="1" id="{B7B86227-847E-4AB8-8C78-4B1681486575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H2:I200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Model!$A$2:$A$22</xm:f>
          </x14:formula1>
          <xm:sqref>C2:C200</xm:sqref>
        </x14:dataValidation>
        <x14:dataValidation type="list" allowBlank="1" showInputMessage="1" showErrorMessage="1">
          <x14:formula1>
            <xm:f>_xlfn.SWITCH(VLOOKUP($C2,Model!$A$2:$G$22,6,FALSE),1,Lookup!$H$4:$H$10,6,Lookup!$H$11:$H$18,0,Lookup!$H$19:$H$26,"Not Applicable")</xm:f>
          </x14:formula1>
          <xm:sqref>F2:F200</xm:sqref>
        </x14:dataValidation>
        <x14:dataValidation type="list" allowBlank="1" showInputMessage="1" showErrorMessage="1">
          <x14:formula1>
            <xm:f>_xlfn.SWITCH(VLOOKUP($C2,Model!$A$2:$G$22,6,FALSE),0,Lookup!$J$4:$J$26,4,Lookup!$J$4:$J$26,5,Lookup!$J$4:$J$26,7,Lookup!$J$27:$J$34)</xm:f>
          </x14:formula1>
          <xm:sqref>G2:G200</xm:sqref>
        </x14:dataValidation>
        <x14:dataValidation type="list" showInputMessage="1" showErrorMessage="1" error="Data Invalid">
          <x14:formula1>
            <xm:f>_xlfn.SWITCH(VLOOKUP($C2,Model!$A$2:$G$22,6,FALSE),0,"NA",8,Lookup!$C$36,1,Lookup!$C$4:$C$13,2,Lookup!$C$14:$C$22,3,Lookup!$C$23:$C$33,Lookup!$C$4:$C$36)</xm:f>
          </x14:formula1>
          <xm:sqref>D2:D200</xm:sqref>
        </x14:dataValidation>
        <x14:dataValidation type="list" allowBlank="1" showInputMessage="1" showErrorMessage="1">
          <x14:formula1>
            <xm:f>_xlfn.SWITCH(VLOOKUP($C2,Model!$A$2:$F$22,6,FALSE),0,Lookup!$F$4:$F$8,1,Lookup!$F$4:$F$8,6,Lookup!$F$4:$F$8,7,Lookup!$F$4:$F$8,8,Lookup!$F$4:$F$8)</xm:f>
          </x14:formula1>
          <xm:sqref>E2:E200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29"/>
  <sheetViews>
    <sheetView zoomScale="81" zoomScaleNormal="81" workbookViewId="0">
      <pane xSplit="1" topLeftCell="R1" activePane="topRight" state="frozen"/>
      <selection pane="topRight" activeCell="S16" sqref="S16"/>
    </sheetView>
  </sheetViews>
  <sheetFormatPr defaultRowHeight="14.4" x14ac:dyDescent="0.3"/>
  <cols>
    <col min="1" max="1" width="31.109375" customWidth="1"/>
    <col min="2" max="4" width="9.109375" customWidth="1"/>
    <col min="5" max="5" width="9.109375" customWidth="1" style="5"/>
    <col min="6" max="6" width="12.33203125" customWidth="1" style="5"/>
    <col min="7" max="22" width="9.109375" customWidth="1"/>
    <col min="25" max="25" width="9.5546875" customWidth="1"/>
    <col min="32" max="32" width="10.109375" customWidth="1"/>
    <col min="33" max="33" width="12.5546875" customWidth="1"/>
    <col min="34" max="34" width="11.5546875" customWidth="1"/>
    <col min="35" max="35" width="11.109375" customWidth="1"/>
    <col min="38" max="38" width="11.88671875" customWidth="1" style="52"/>
    <col min="40" max="40" width="13.109375" customWidth="1"/>
  </cols>
  <sheetData>
    <row r="1" ht="82.8">
      <c r="A1" s="175" t="s">
        <v>236</v>
      </c>
      <c r="B1" s="175" t="s">
        <v>35</v>
      </c>
      <c r="C1" s="175" t="s">
        <v>50</v>
      </c>
      <c r="D1" s="175" t="s">
        <v>66</v>
      </c>
      <c r="E1" s="176" t="s">
        <v>237</v>
      </c>
      <c r="F1" s="176" t="s">
        <v>238</v>
      </c>
      <c r="G1" s="177" t="s">
        <v>189</v>
      </c>
      <c r="H1" s="177" t="s">
        <v>239</v>
      </c>
      <c r="I1" s="177" t="s">
        <v>3</v>
      </c>
      <c r="J1" s="177" t="s">
        <v>204</v>
      </c>
      <c r="K1" s="177" t="s">
        <v>240</v>
      </c>
      <c r="L1" s="177" t="s">
        <v>209</v>
      </c>
      <c r="M1" s="177" t="s">
        <v>212</v>
      </c>
      <c r="N1" s="177" t="s">
        <v>26</v>
      </c>
      <c r="O1" s="177" t="s">
        <v>217</v>
      </c>
      <c r="P1" s="177" t="s">
        <v>241</v>
      </c>
      <c r="Q1" s="177" t="s">
        <v>29</v>
      </c>
      <c r="R1" s="177" t="s">
        <v>223</v>
      </c>
      <c r="S1" s="177" t="s">
        <v>225</v>
      </c>
      <c r="T1" s="177" t="s">
        <v>31</v>
      </c>
      <c r="U1" s="177" t="s">
        <v>226</v>
      </c>
      <c r="V1" s="177" t="s">
        <v>227</v>
      </c>
      <c r="W1" s="173" t="s">
        <v>242</v>
      </c>
      <c r="X1" s="173" t="s">
        <v>243</v>
      </c>
      <c r="Y1" s="174" t="s">
        <v>244</v>
      </c>
      <c r="Z1" s="173" t="s">
        <v>245</v>
      </c>
      <c r="AA1" s="173" t="s">
        <v>246</v>
      </c>
      <c r="AB1" s="173" t="s">
        <v>247</v>
      </c>
      <c r="AC1" s="173" t="s">
        <v>248</v>
      </c>
      <c r="AD1" s="173" t="s">
        <v>249</v>
      </c>
      <c r="AE1" s="173" t="s">
        <v>250</v>
      </c>
      <c r="AF1" s="181" t="s">
        <v>251</v>
      </c>
      <c r="AG1" s="182" t="s">
        <v>252</v>
      </c>
      <c r="AH1" s="182" t="s">
        <v>253</v>
      </c>
      <c r="AI1" s="182" t="s">
        <v>254</v>
      </c>
      <c r="AJ1" s="182" t="s">
        <v>255</v>
      </c>
      <c r="AK1" s="182" t="s">
        <v>256</v>
      </c>
      <c r="AL1" s="182" t="s">
        <v>257</v>
      </c>
      <c r="AM1" s="182" t="s">
        <v>258</v>
      </c>
      <c r="AN1" s="183" t="s">
        <v>250</v>
      </c>
    </row>
    <row r="2">
      <c r="A2" s="16" t="s">
        <v>259</v>
      </c>
      <c r="B2" s="55">
        <v>200</v>
      </c>
      <c r="C2" s="55">
        <v>250</v>
      </c>
      <c r="D2" s="55">
        <v>300</v>
      </c>
      <c r="E2" s="18">
        <f>D2/B2</f>
        <v>1.5</v>
      </c>
      <c r="F2" s="15">
        <v>1</v>
      </c>
      <c r="G2" s="56">
        <v>0.3</v>
      </c>
      <c r="H2" s="57">
        <v>0</v>
      </c>
      <c r="I2" s="57">
        <v>0</v>
      </c>
      <c r="J2" s="57">
        <v>0</v>
      </c>
      <c r="K2" s="56">
        <v>0.3</v>
      </c>
      <c r="L2" s="56">
        <v>0.05</v>
      </c>
      <c r="M2" s="57">
        <v>0</v>
      </c>
      <c r="N2" s="56">
        <v>0.05</v>
      </c>
      <c r="O2" s="56">
        <v>0.1</v>
      </c>
      <c r="P2" s="56">
        <v>0.05</v>
      </c>
      <c r="Q2" s="56">
        <v>0.05</v>
      </c>
      <c r="R2" s="56">
        <v>0.05</v>
      </c>
      <c r="S2" s="56">
        <v>0.15</v>
      </c>
      <c r="T2" s="56">
        <v>0.05</v>
      </c>
      <c r="U2" s="56">
        <v>0.15</v>
      </c>
      <c r="V2" s="56">
        <v>0.05</v>
      </c>
      <c r="W2" s="171">
        <v>0.1</v>
      </c>
      <c r="X2" s="171">
        <v>0.1</v>
      </c>
      <c r="Y2" s="171">
        <v>0.35</v>
      </c>
      <c r="Z2" s="171">
        <v>0.1</v>
      </c>
      <c r="AA2" s="171">
        <v>0.05</v>
      </c>
      <c r="AB2" s="171">
        <v>0.2</v>
      </c>
      <c r="AC2" s="171">
        <v>0</v>
      </c>
      <c r="AD2" s="171">
        <v>0.1</v>
      </c>
      <c r="AE2" s="171">
        <f>SUM(W2:AD2)</f>
        <v>1.0000000000000002</v>
      </c>
      <c r="AF2" s="178">
        <f>40%*$W2+20%*$X2+10%*$Y2+10%*$AB2</f>
        <v>0.115</v>
      </c>
      <c r="AG2" s="178">
        <f>35%*$W2+45%*$X2+20%*$Y2+10%*$AB2+20%*$AC2+25%*$AA2</f>
        <v>0.1825</v>
      </c>
      <c r="AH2" s="179">
        <f>20%*$W2+20%*$X2+70%*$Y2+10%*$AB2+80%*$AC2+60%*$AA2</f>
        <v>0.33499999999999996</v>
      </c>
      <c r="AI2" s="180">
        <f>5%*$W2+5%*$X2+10%*$Z2</f>
        <v>0.020000000000000004</v>
      </c>
      <c r="AJ2" s="180">
        <f>10%*$X2+30%*$Z2+5%*$AA2</f>
        <v>0.0425</v>
      </c>
      <c r="AK2" s="180">
        <f>60%*$Z2+10%*$AA2</f>
        <v>0.065</v>
      </c>
      <c r="AL2" s="180">
        <f>70%*AB2</f>
        <v>0.13999999999999999</v>
      </c>
      <c r="AM2" s="172">
        <v>0.1</v>
      </c>
      <c r="AN2" s="180">
        <f>SUM(AF2:AM2)</f>
        <v>1</v>
      </c>
    </row>
    <row r="3">
      <c r="A3" s="16" t="s">
        <v>260</v>
      </c>
      <c r="B3" s="55">
        <v>200</v>
      </c>
      <c r="C3" s="55">
        <v>250</v>
      </c>
      <c r="D3" s="55">
        <v>300</v>
      </c>
      <c r="E3" s="18">
        <f ref="E3:E20" t="shared" si="0">D3/B3</f>
        <v>1.5</v>
      </c>
      <c r="F3" s="15">
        <v>2</v>
      </c>
      <c r="G3" s="28">
        <v>0.3</v>
      </c>
      <c r="H3" s="29">
        <v>0</v>
      </c>
      <c r="I3" s="29">
        <v>0</v>
      </c>
      <c r="J3" s="29">
        <v>0</v>
      </c>
      <c r="K3" s="28">
        <v>0.3</v>
      </c>
      <c r="L3" s="28">
        <v>0.05</v>
      </c>
      <c r="M3" s="29">
        <v>0</v>
      </c>
      <c r="N3" s="28">
        <v>0.05</v>
      </c>
      <c r="O3" s="28">
        <v>0.1</v>
      </c>
      <c r="P3" s="28">
        <v>0.05</v>
      </c>
      <c r="Q3" s="28">
        <v>0.05</v>
      </c>
      <c r="R3" s="28">
        <v>0.05</v>
      </c>
      <c r="S3" s="28">
        <v>0.15</v>
      </c>
      <c r="T3" s="28">
        <v>0.05</v>
      </c>
      <c r="U3" s="28">
        <v>0.15</v>
      </c>
      <c r="V3" s="28">
        <v>0.05</v>
      </c>
      <c r="W3" s="171">
        <v>0.1</v>
      </c>
      <c r="X3" s="171">
        <v>0.1</v>
      </c>
      <c r="Y3" s="171">
        <v>0.35</v>
      </c>
      <c r="Z3" s="171">
        <v>0.1</v>
      </c>
      <c r="AA3" s="171">
        <v>0.05</v>
      </c>
      <c r="AB3" s="171">
        <v>0.2</v>
      </c>
      <c r="AC3" s="171">
        <v>0</v>
      </c>
      <c r="AD3" s="171">
        <v>0.1</v>
      </c>
      <c r="AE3" s="171">
        <f ref="AE3:AE22" t="shared" si="1">SUM(W3:AD3)</f>
        <v>1.0000000000000002</v>
      </c>
      <c r="AF3" s="180">
        <f ref="AF3:AF22" t="shared" si="2">40%*$W3+20%*$X3+10%*$Y3+10%*$AB3</f>
        <v>0.115</v>
      </c>
      <c r="AG3" s="180">
        <f ref="AG3:AG22" t="shared" si="3">35%*$W3+45%*$X3+20%*$Y3+10%*$AB3+20%*$AC3+25%*$AA3</f>
        <v>0.1825</v>
      </c>
      <c r="AH3" s="179">
        <f ref="AH3:AH22" t="shared" si="4">20%*$W3+20%*$X3+70%*$Y3+10%*$AB3+80%*$AC3+60%*$AA3</f>
        <v>0.33499999999999996</v>
      </c>
      <c r="AI3" s="180">
        <f ref="AI3:AI22" t="shared" si="5">5%*$W3+5%*$X3+10%*$Z3</f>
        <v>0.020000000000000004</v>
      </c>
      <c r="AJ3" s="180">
        <f ref="AJ3:AJ22" t="shared" si="6">10%*$X3+30%*$Z3+5%*$AA3</f>
        <v>0.0425</v>
      </c>
      <c r="AK3" s="180">
        <f ref="AK3:AK22" t="shared" si="7">60%*$Z3+10%*$AA3</f>
        <v>0.065</v>
      </c>
      <c r="AL3" s="180">
        <f ref="AL3:AL22" t="shared" si="8">70%*AB3</f>
        <v>0.13999999999999999</v>
      </c>
      <c r="AM3" s="172">
        <v>0.1</v>
      </c>
      <c r="AN3" s="180">
        <f ref="AN3:AN22" t="shared" si="9">SUM(AF3:AM3)</f>
        <v>1</v>
      </c>
    </row>
    <row r="4">
      <c r="A4" s="16" t="s">
        <v>261</v>
      </c>
      <c r="B4" s="54">
        <v>330</v>
      </c>
      <c r="C4" s="54">
        <v>550</v>
      </c>
      <c r="D4" s="54">
        <v>1045</v>
      </c>
      <c r="E4" s="18">
        <f t="shared" si="0"/>
        <v>3.1666666666666665</v>
      </c>
      <c r="F4" s="15">
        <v>3</v>
      </c>
      <c r="G4" s="28">
        <v>0.2</v>
      </c>
      <c r="H4" s="29">
        <v>0</v>
      </c>
      <c r="I4" s="29">
        <v>0</v>
      </c>
      <c r="J4" s="29">
        <v>0</v>
      </c>
      <c r="K4" s="28">
        <v>0.3</v>
      </c>
      <c r="L4" s="28">
        <v>0.05</v>
      </c>
      <c r="M4" s="29">
        <v>0</v>
      </c>
      <c r="N4" s="28">
        <v>0.05</v>
      </c>
      <c r="O4" s="28">
        <v>0.1</v>
      </c>
      <c r="P4" s="28">
        <v>0.1</v>
      </c>
      <c r="Q4" s="28">
        <v>0.05</v>
      </c>
      <c r="R4" s="28">
        <v>0.1</v>
      </c>
      <c r="S4" s="28">
        <v>0.15</v>
      </c>
      <c r="T4" s="28">
        <v>0.05</v>
      </c>
      <c r="U4" s="28">
        <v>0.15</v>
      </c>
      <c r="V4" s="28">
        <v>0.05</v>
      </c>
      <c r="W4" s="171">
        <v>0.1</v>
      </c>
      <c r="X4" s="171">
        <v>0.1</v>
      </c>
      <c r="Y4" s="171">
        <v>0.45</v>
      </c>
      <c r="Z4" s="171">
        <v>0.05</v>
      </c>
      <c r="AA4" s="171">
        <v>0.05</v>
      </c>
      <c r="AB4" s="171">
        <v>0.15</v>
      </c>
      <c r="AC4" s="171">
        <v>0</v>
      </c>
      <c r="AD4" s="171">
        <v>0.1</v>
      </c>
      <c r="AE4" s="171">
        <f t="shared" si="1"/>
        <v>1.0000000000000002</v>
      </c>
      <c r="AF4" s="180">
        <f t="shared" si="2"/>
        <v>0.12000000000000001</v>
      </c>
      <c r="AG4" s="180">
        <f t="shared" si="3"/>
        <v>0.1975</v>
      </c>
      <c r="AH4" s="179">
        <f t="shared" si="4"/>
        <v>0.4</v>
      </c>
      <c r="AI4" s="180">
        <f t="shared" si="5"/>
        <v>0.015000000000000003</v>
      </c>
      <c r="AJ4" s="180">
        <f t="shared" si="6"/>
        <v>0.027500000000000004</v>
      </c>
      <c r="AK4" s="180">
        <f t="shared" si="7"/>
        <v>0.035</v>
      </c>
      <c r="AL4" s="180">
        <f t="shared" si="8"/>
        <v>0.105</v>
      </c>
      <c r="AM4" s="172">
        <v>0.1</v>
      </c>
      <c r="AN4" s="180">
        <f t="shared" si="9"/>
        <v>1</v>
      </c>
    </row>
    <row r="5">
      <c r="A5" s="16" t="s">
        <v>262</v>
      </c>
      <c r="B5" s="54">
        <v>824</v>
      </c>
      <c r="C5" s="54">
        <v>1353</v>
      </c>
      <c r="D5" s="54">
        <v>1958</v>
      </c>
      <c r="E5" s="18">
        <f t="shared" si="0"/>
        <v>2.3762135922330097</v>
      </c>
      <c r="F5" s="15">
        <v>3</v>
      </c>
      <c r="G5" s="28">
        <v>0.2</v>
      </c>
      <c r="H5" s="29">
        <v>0</v>
      </c>
      <c r="I5" s="29">
        <v>0</v>
      </c>
      <c r="J5" s="29">
        <v>0</v>
      </c>
      <c r="K5" s="28">
        <v>0.3</v>
      </c>
      <c r="L5" s="28">
        <v>0.05</v>
      </c>
      <c r="M5" s="29">
        <v>0</v>
      </c>
      <c r="N5" s="28">
        <v>0.05</v>
      </c>
      <c r="O5" s="28">
        <v>0.1</v>
      </c>
      <c r="P5" s="28">
        <v>0.1</v>
      </c>
      <c r="Q5" s="28">
        <v>0.05</v>
      </c>
      <c r="R5" s="28">
        <v>0.1</v>
      </c>
      <c r="S5" s="28">
        <v>0.15</v>
      </c>
      <c r="T5" s="28">
        <v>0.05</v>
      </c>
      <c r="U5" s="28">
        <v>0.15</v>
      </c>
      <c r="V5" s="28">
        <v>0.05</v>
      </c>
      <c r="W5" s="171">
        <v>0.1</v>
      </c>
      <c r="X5" s="171">
        <v>0.1</v>
      </c>
      <c r="Y5" s="171">
        <v>0.45</v>
      </c>
      <c r="Z5" s="171">
        <v>0.05</v>
      </c>
      <c r="AA5" s="171">
        <v>0.05</v>
      </c>
      <c r="AB5" s="171">
        <v>0.15</v>
      </c>
      <c r="AC5" s="171">
        <v>0</v>
      </c>
      <c r="AD5" s="171">
        <v>0.1</v>
      </c>
      <c r="AE5" s="171">
        <f t="shared" si="1"/>
        <v>1.0000000000000002</v>
      </c>
      <c r="AF5" s="180">
        <f t="shared" si="2"/>
        <v>0.12000000000000001</v>
      </c>
      <c r="AG5" s="180">
        <f t="shared" si="3"/>
        <v>0.1975</v>
      </c>
      <c r="AH5" s="179">
        <f t="shared" si="4"/>
        <v>0.4</v>
      </c>
      <c r="AI5" s="180">
        <f t="shared" si="5"/>
        <v>0.015000000000000003</v>
      </c>
      <c r="AJ5" s="180">
        <f t="shared" si="6"/>
        <v>0.027500000000000004</v>
      </c>
      <c r="AK5" s="180">
        <f t="shared" si="7"/>
        <v>0.035</v>
      </c>
      <c r="AL5" s="180">
        <f t="shared" si="8"/>
        <v>0.105</v>
      </c>
      <c r="AM5" s="172">
        <v>0.1</v>
      </c>
      <c r="AN5" s="180">
        <f t="shared" si="9"/>
        <v>1</v>
      </c>
    </row>
    <row r="6">
      <c r="A6" s="16" t="s">
        <v>263</v>
      </c>
      <c r="B6" s="53">
        <v>600</v>
      </c>
      <c r="C6" s="53">
        <v>1200</v>
      </c>
      <c r="D6" s="53">
        <v>1600</v>
      </c>
      <c r="E6" s="18">
        <f t="shared" si="0"/>
        <v>2.6666666666666665</v>
      </c>
      <c r="F6" s="15">
        <v>1</v>
      </c>
      <c r="G6" s="28">
        <v>0.05</v>
      </c>
      <c r="H6" s="28">
        <v>0.1</v>
      </c>
      <c r="I6" s="28">
        <v>0.15</v>
      </c>
      <c r="J6" s="29">
        <v>0</v>
      </c>
      <c r="K6" s="28">
        <v>0.3</v>
      </c>
      <c r="L6" s="28">
        <v>0.05</v>
      </c>
      <c r="M6" s="29">
        <v>0</v>
      </c>
      <c r="N6" s="28">
        <v>0.05</v>
      </c>
      <c r="O6" s="28">
        <v>0.05</v>
      </c>
      <c r="P6" s="28">
        <v>0.1</v>
      </c>
      <c r="Q6" s="28">
        <v>0.05</v>
      </c>
      <c r="R6" s="28">
        <v>0.05</v>
      </c>
      <c r="S6" s="28">
        <v>0.15</v>
      </c>
      <c r="T6" s="28">
        <v>0.05</v>
      </c>
      <c r="U6" s="28">
        <v>0.15</v>
      </c>
      <c r="V6" s="28">
        <v>0.05</v>
      </c>
      <c r="W6" s="171">
        <v>0.1</v>
      </c>
      <c r="X6" s="171">
        <v>0.15</v>
      </c>
      <c r="Y6" s="171">
        <v>0.45</v>
      </c>
      <c r="Z6" s="171">
        <v>0.05</v>
      </c>
      <c r="AA6" s="171">
        <v>0.05</v>
      </c>
      <c r="AB6" s="171">
        <v>0.1</v>
      </c>
      <c r="AC6" s="171">
        <v>0</v>
      </c>
      <c r="AD6" s="171">
        <v>0.1</v>
      </c>
      <c r="AE6" s="171">
        <f t="shared" si="1"/>
        <v>1</v>
      </c>
      <c r="AF6" s="180">
        <f t="shared" si="2"/>
        <v>0.12500000000000003</v>
      </c>
      <c r="AG6" s="180">
        <f t="shared" si="3"/>
        <v>0.21500000000000002</v>
      </c>
      <c r="AH6" s="179">
        <f t="shared" si="4"/>
        <v>0.405</v>
      </c>
      <c r="AI6" s="180">
        <f t="shared" si="5"/>
        <v>0.0175</v>
      </c>
      <c r="AJ6" s="180">
        <f t="shared" si="6"/>
        <v>0.0325</v>
      </c>
      <c r="AK6" s="180">
        <f t="shared" si="7"/>
        <v>0.035</v>
      </c>
      <c r="AL6" s="180">
        <f t="shared" si="8"/>
        <v>0.069999999999999993</v>
      </c>
      <c r="AM6" s="172">
        <v>0.1</v>
      </c>
      <c r="AN6" s="180">
        <f t="shared" si="9"/>
        <v>1</v>
      </c>
    </row>
    <row r="7">
      <c r="A7" s="16" t="s">
        <v>264</v>
      </c>
      <c r="B7" s="54">
        <v>1000</v>
      </c>
      <c r="C7" s="54">
        <v>3600</v>
      </c>
      <c r="D7" s="54">
        <v>6000</v>
      </c>
      <c r="E7" s="18">
        <f t="shared" si="0"/>
        <v>6</v>
      </c>
      <c r="F7" s="15">
        <v>1</v>
      </c>
      <c r="G7" s="56">
        <v>0</v>
      </c>
      <c r="H7" s="56">
        <v>0.1</v>
      </c>
      <c r="I7" s="56">
        <v>0</v>
      </c>
      <c r="J7" s="57">
        <v>0</v>
      </c>
      <c r="K7" s="56">
        <v>0.4</v>
      </c>
      <c r="L7" s="56">
        <v>0.05</v>
      </c>
      <c r="M7" s="57">
        <v>0</v>
      </c>
      <c r="N7" s="56">
        <v>0.15</v>
      </c>
      <c r="O7" s="56">
        <v>0.05</v>
      </c>
      <c r="P7" s="56">
        <v>0.15</v>
      </c>
      <c r="Q7" s="56">
        <v>0</v>
      </c>
      <c r="R7" s="56">
        <v>0.05</v>
      </c>
      <c r="S7" s="56">
        <v>0.15</v>
      </c>
      <c r="T7" s="56">
        <v>0.05</v>
      </c>
      <c r="U7" s="56">
        <v>0.15</v>
      </c>
      <c r="V7" s="56">
        <v>0.05</v>
      </c>
      <c r="W7" s="171">
        <v>0.1</v>
      </c>
      <c r="X7" s="171">
        <v>0.15</v>
      </c>
      <c r="Y7" s="171">
        <v>0.45</v>
      </c>
      <c r="Z7" s="171">
        <v>0.05</v>
      </c>
      <c r="AA7" s="171">
        <v>0.05</v>
      </c>
      <c r="AB7" s="171">
        <v>0.1</v>
      </c>
      <c r="AC7" s="171">
        <v>0</v>
      </c>
      <c r="AD7" s="171">
        <v>0.1</v>
      </c>
      <c r="AE7" s="171">
        <f t="shared" si="1"/>
        <v>1</v>
      </c>
      <c r="AF7" s="180">
        <f t="shared" si="2"/>
        <v>0.12500000000000003</v>
      </c>
      <c r="AG7" s="180">
        <f t="shared" si="3"/>
        <v>0.21500000000000002</v>
      </c>
      <c r="AH7" s="179">
        <f t="shared" si="4"/>
        <v>0.405</v>
      </c>
      <c r="AI7" s="180">
        <f t="shared" si="5"/>
        <v>0.0175</v>
      </c>
      <c r="AJ7" s="180">
        <f t="shared" si="6"/>
        <v>0.0325</v>
      </c>
      <c r="AK7" s="180">
        <f t="shared" si="7"/>
        <v>0.035</v>
      </c>
      <c r="AL7" s="180">
        <f t="shared" si="8"/>
        <v>0.069999999999999993</v>
      </c>
      <c r="AM7" s="172">
        <v>0.1</v>
      </c>
      <c r="AN7" s="180">
        <f t="shared" si="9"/>
        <v>1</v>
      </c>
    </row>
    <row r="8">
      <c r="A8" s="16" t="s">
        <v>265</v>
      </c>
      <c r="B8" s="53">
        <v>795</v>
      </c>
      <c r="C8" s="53">
        <v>1740</v>
      </c>
      <c r="D8" s="53">
        <v>2574</v>
      </c>
      <c r="E8" s="18">
        <f t="shared" si="0"/>
        <v>3.2377358490566039</v>
      </c>
      <c r="F8" s="15">
        <v>1</v>
      </c>
      <c r="G8" s="28">
        <v>0</v>
      </c>
      <c r="H8" s="28">
        <v>0.1</v>
      </c>
      <c r="I8" s="28">
        <v>0.15</v>
      </c>
      <c r="J8" s="29">
        <v>0</v>
      </c>
      <c r="K8" s="28">
        <v>0.3</v>
      </c>
      <c r="L8" s="28">
        <v>0.05</v>
      </c>
      <c r="M8" s="29">
        <v>0</v>
      </c>
      <c r="N8" s="28">
        <v>0.1</v>
      </c>
      <c r="O8" s="28">
        <v>0.05</v>
      </c>
      <c r="P8" s="28">
        <v>0.1</v>
      </c>
      <c r="Q8" s="28">
        <v>0.05</v>
      </c>
      <c r="R8" s="28">
        <v>0.05</v>
      </c>
      <c r="S8" s="28">
        <v>0.15</v>
      </c>
      <c r="T8" s="28">
        <v>0.05</v>
      </c>
      <c r="U8" s="28">
        <v>0.15</v>
      </c>
      <c r="V8" s="28">
        <v>0.05</v>
      </c>
      <c r="W8" s="171">
        <v>0.1</v>
      </c>
      <c r="X8" s="171">
        <v>0.15</v>
      </c>
      <c r="Y8" s="171">
        <v>0.45</v>
      </c>
      <c r="Z8" s="171">
        <v>0.05</v>
      </c>
      <c r="AA8" s="171">
        <v>0.05</v>
      </c>
      <c r="AB8" s="171">
        <v>0.1</v>
      </c>
      <c r="AC8" s="171">
        <v>0</v>
      </c>
      <c r="AD8" s="171">
        <v>0.1</v>
      </c>
      <c r="AE8" s="171">
        <f t="shared" si="1"/>
        <v>1</v>
      </c>
      <c r="AF8" s="180">
        <f t="shared" si="2"/>
        <v>0.12500000000000003</v>
      </c>
      <c r="AG8" s="180">
        <f t="shared" si="3"/>
        <v>0.21500000000000002</v>
      </c>
      <c r="AH8" s="179">
        <f t="shared" si="4"/>
        <v>0.405</v>
      </c>
      <c r="AI8" s="180">
        <f t="shared" si="5"/>
        <v>0.0175</v>
      </c>
      <c r="AJ8" s="180">
        <f t="shared" si="6"/>
        <v>0.0325</v>
      </c>
      <c r="AK8" s="180">
        <f t="shared" si="7"/>
        <v>0.035</v>
      </c>
      <c r="AL8" s="180">
        <f t="shared" si="8"/>
        <v>0.069999999999999993</v>
      </c>
      <c r="AM8" s="172">
        <v>0.1</v>
      </c>
      <c r="AN8" s="180">
        <f t="shared" si="9"/>
        <v>1</v>
      </c>
    </row>
    <row r="9" s="5" customFormat="1">
      <c r="A9" s="16" t="s">
        <v>266</v>
      </c>
      <c r="B9" s="53">
        <v>887</v>
      </c>
      <c r="C9" s="53">
        <v>1518</v>
      </c>
      <c r="D9" s="53">
        <v>2165</v>
      </c>
      <c r="E9" s="18">
        <f t="shared" si="0"/>
        <v>2.4408117249154455</v>
      </c>
      <c r="F9" s="15">
        <v>1</v>
      </c>
      <c r="G9" s="28">
        <v>0.1</v>
      </c>
      <c r="H9" s="28">
        <v>0.1</v>
      </c>
      <c r="I9" s="28">
        <v>0</v>
      </c>
      <c r="J9" s="29">
        <v>0</v>
      </c>
      <c r="K9" s="28">
        <v>0.3</v>
      </c>
      <c r="L9" s="28">
        <v>0.05</v>
      </c>
      <c r="M9" s="29">
        <v>0</v>
      </c>
      <c r="N9" s="28">
        <v>0.1</v>
      </c>
      <c r="O9" s="28">
        <v>0.1</v>
      </c>
      <c r="P9" s="28">
        <v>0.1</v>
      </c>
      <c r="Q9" s="28">
        <v>0.05</v>
      </c>
      <c r="R9" s="28">
        <v>0.05</v>
      </c>
      <c r="S9" s="28">
        <v>0.15</v>
      </c>
      <c r="T9" s="28">
        <v>0.05</v>
      </c>
      <c r="U9" s="28">
        <v>0.15</v>
      </c>
      <c r="V9" s="28">
        <v>0.05</v>
      </c>
      <c r="W9" s="171">
        <v>0.1</v>
      </c>
      <c r="X9" s="171">
        <v>0.15</v>
      </c>
      <c r="Y9" s="171">
        <v>0.45</v>
      </c>
      <c r="Z9" s="171">
        <v>0.05</v>
      </c>
      <c r="AA9" s="171">
        <v>0.05</v>
      </c>
      <c r="AB9" s="171">
        <v>0.1</v>
      </c>
      <c r="AC9" s="171">
        <v>0</v>
      </c>
      <c r="AD9" s="171">
        <v>0.1</v>
      </c>
      <c r="AE9" s="171">
        <f t="shared" si="1"/>
        <v>1</v>
      </c>
      <c r="AF9" s="180">
        <f t="shared" si="2"/>
        <v>0.12500000000000003</v>
      </c>
      <c r="AG9" s="180">
        <f t="shared" si="3"/>
        <v>0.21500000000000002</v>
      </c>
      <c r="AH9" s="179">
        <f t="shared" si="4"/>
        <v>0.405</v>
      </c>
      <c r="AI9" s="180">
        <f t="shared" si="5"/>
        <v>0.0175</v>
      </c>
      <c r="AJ9" s="180">
        <f t="shared" si="6"/>
        <v>0.0325</v>
      </c>
      <c r="AK9" s="180">
        <f t="shared" si="7"/>
        <v>0.035</v>
      </c>
      <c r="AL9" s="180">
        <f t="shared" si="8"/>
        <v>0.069999999999999993</v>
      </c>
      <c r="AM9" s="172">
        <v>0.1</v>
      </c>
      <c r="AN9" s="180">
        <f t="shared" si="9"/>
        <v>1</v>
      </c>
    </row>
    <row r="10">
      <c r="A10" s="16" t="s">
        <v>267</v>
      </c>
      <c r="B10" s="53">
        <v>684</v>
      </c>
      <c r="C10" s="53">
        <v>1518</v>
      </c>
      <c r="D10" s="53">
        <v>2389</v>
      </c>
      <c r="E10" s="18">
        <f t="shared" si="0"/>
        <v>3.492690058479532</v>
      </c>
      <c r="F10" s="15">
        <v>0</v>
      </c>
      <c r="G10" s="29">
        <v>0</v>
      </c>
      <c r="H10" s="29">
        <v>0.1</v>
      </c>
      <c r="I10" s="28">
        <v>0.15</v>
      </c>
      <c r="J10" s="28">
        <v>0</v>
      </c>
      <c r="K10" s="28">
        <v>0.25</v>
      </c>
      <c r="L10" s="28">
        <v>0.15</v>
      </c>
      <c r="M10" s="28">
        <v>0.05</v>
      </c>
      <c r="N10" s="28">
        <v>0.05</v>
      </c>
      <c r="O10" s="28">
        <v>0.05</v>
      </c>
      <c r="P10" s="28">
        <v>0.07</v>
      </c>
      <c r="Q10" s="28">
        <v>0.03</v>
      </c>
      <c r="R10" s="28">
        <v>0.05</v>
      </c>
      <c r="S10" s="28">
        <v>0.15</v>
      </c>
      <c r="T10" s="28">
        <v>0.05</v>
      </c>
      <c r="U10" s="28">
        <v>0.15</v>
      </c>
      <c r="V10" s="28">
        <v>0.05</v>
      </c>
      <c r="W10" s="171">
        <v>0.1</v>
      </c>
      <c r="X10" s="171">
        <v>0.15</v>
      </c>
      <c r="Y10" s="171">
        <v>0.45</v>
      </c>
      <c r="Z10" s="171">
        <v>0.05</v>
      </c>
      <c r="AA10" s="171">
        <v>0.05</v>
      </c>
      <c r="AB10" s="171">
        <v>0.1</v>
      </c>
      <c r="AC10" s="171">
        <v>0</v>
      </c>
      <c r="AD10" s="171">
        <v>0.1</v>
      </c>
      <c r="AE10" s="171">
        <f t="shared" si="1"/>
        <v>1</v>
      </c>
      <c r="AF10" s="180">
        <f t="shared" si="2"/>
        <v>0.12500000000000003</v>
      </c>
      <c r="AG10" s="180">
        <f t="shared" si="3"/>
        <v>0.21500000000000002</v>
      </c>
      <c r="AH10" s="179">
        <f t="shared" si="4"/>
        <v>0.405</v>
      </c>
      <c r="AI10" s="180">
        <f t="shared" si="5"/>
        <v>0.0175</v>
      </c>
      <c r="AJ10" s="180">
        <f t="shared" si="6"/>
        <v>0.0325</v>
      </c>
      <c r="AK10" s="180">
        <f t="shared" si="7"/>
        <v>0.035</v>
      </c>
      <c r="AL10" s="180">
        <f t="shared" si="8"/>
        <v>0.069999999999999993</v>
      </c>
      <c r="AM10" s="172">
        <v>0.1</v>
      </c>
      <c r="AN10" s="180">
        <f t="shared" si="9"/>
        <v>1</v>
      </c>
    </row>
    <row r="11">
      <c r="A11" s="16" t="s">
        <v>268</v>
      </c>
      <c r="B11" s="54">
        <v>130</v>
      </c>
      <c r="C11" s="54">
        <v>265</v>
      </c>
      <c r="D11" s="54">
        <v>519</v>
      </c>
      <c r="E11" s="18">
        <f t="shared" si="0"/>
        <v>3.9923076923076923</v>
      </c>
      <c r="F11" s="15">
        <v>8</v>
      </c>
      <c r="G11" s="29">
        <v>0</v>
      </c>
      <c r="H11" s="28">
        <v>0.2</v>
      </c>
      <c r="I11" s="29">
        <v>0</v>
      </c>
      <c r="J11" s="28">
        <v>0</v>
      </c>
      <c r="K11" s="28">
        <v>0.45</v>
      </c>
      <c r="L11" s="28">
        <v>0</v>
      </c>
      <c r="M11" s="28">
        <v>0.3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0.15</v>
      </c>
      <c r="T11" s="28">
        <v>0.05</v>
      </c>
      <c r="U11" s="28">
        <v>0.15</v>
      </c>
      <c r="V11" s="28">
        <v>0.05</v>
      </c>
      <c r="W11" s="171">
        <v>0.1</v>
      </c>
      <c r="X11" s="171">
        <v>0.15</v>
      </c>
      <c r="Y11" s="171">
        <v>0.45</v>
      </c>
      <c r="Z11" s="171">
        <v>0.05</v>
      </c>
      <c r="AA11" s="171">
        <v>0.05</v>
      </c>
      <c r="AB11" s="171">
        <v>0.1</v>
      </c>
      <c r="AC11" s="171">
        <v>0</v>
      </c>
      <c r="AD11" s="171">
        <v>0.1</v>
      </c>
      <c r="AE11" s="171">
        <f t="shared" si="1"/>
        <v>1</v>
      </c>
      <c r="AF11" s="180">
        <f t="shared" si="2"/>
        <v>0.12500000000000003</v>
      </c>
      <c r="AG11" s="180">
        <f t="shared" si="3"/>
        <v>0.21500000000000002</v>
      </c>
      <c r="AH11" s="179">
        <f t="shared" si="4"/>
        <v>0.405</v>
      </c>
      <c r="AI11" s="180">
        <f t="shared" si="5"/>
        <v>0.0175</v>
      </c>
      <c r="AJ11" s="180">
        <f t="shared" si="6"/>
        <v>0.0325</v>
      </c>
      <c r="AK11" s="180">
        <f t="shared" si="7"/>
        <v>0.035</v>
      </c>
      <c r="AL11" s="180">
        <f t="shared" si="8"/>
        <v>0.069999999999999993</v>
      </c>
      <c r="AM11" s="172">
        <v>0.1</v>
      </c>
      <c r="AN11" s="180">
        <f t="shared" si="9"/>
        <v>1</v>
      </c>
    </row>
    <row r="12">
      <c r="A12" s="16" t="s">
        <v>269</v>
      </c>
      <c r="B12" s="60">
        <v>207</v>
      </c>
      <c r="C12" s="60">
        <v>348</v>
      </c>
      <c r="D12" s="60">
        <v>519</v>
      </c>
      <c r="E12" s="18">
        <f t="shared" si="0"/>
        <v>2.5072463768115942</v>
      </c>
      <c r="F12" s="15">
        <v>4</v>
      </c>
      <c r="G12" s="28">
        <v>0.15</v>
      </c>
      <c r="H12" s="29">
        <v>0</v>
      </c>
      <c r="I12" s="29">
        <v>0</v>
      </c>
      <c r="J12" s="28">
        <v>0.2</v>
      </c>
      <c r="K12" s="29">
        <v>0</v>
      </c>
      <c r="L12" s="28">
        <v>0.3</v>
      </c>
      <c r="M12" s="28">
        <v>0.05</v>
      </c>
      <c r="N12" s="29">
        <v>0</v>
      </c>
      <c r="O12" s="28">
        <v>0.15</v>
      </c>
      <c r="P12" s="28">
        <v>0.1</v>
      </c>
      <c r="Q12" s="28">
        <v>0.05</v>
      </c>
      <c r="R12" s="29">
        <v>0</v>
      </c>
      <c r="S12" s="29">
        <v>0</v>
      </c>
      <c r="T12" s="29">
        <v>0.05</v>
      </c>
      <c r="U12" s="29">
        <v>0</v>
      </c>
      <c r="V12" s="29">
        <v>0</v>
      </c>
      <c r="W12" s="171">
        <v>0.15</v>
      </c>
      <c r="X12" s="171">
        <v>0.15</v>
      </c>
      <c r="Y12" s="171">
        <v>0.4</v>
      </c>
      <c r="Z12" s="171">
        <v>0.05</v>
      </c>
      <c r="AA12" s="171">
        <v>0.05</v>
      </c>
      <c r="AB12" s="171">
        <v>0.1</v>
      </c>
      <c r="AC12" s="171">
        <v>0</v>
      </c>
      <c r="AD12" s="171">
        <v>0.1</v>
      </c>
      <c r="AE12" s="171">
        <f t="shared" si="1"/>
        <v>1</v>
      </c>
      <c r="AF12" s="180">
        <f t="shared" si="2"/>
        <v>0.14</v>
      </c>
      <c r="AG12" s="180">
        <f t="shared" si="3"/>
        <v>0.22250000000000003</v>
      </c>
      <c r="AH12" s="179">
        <f t="shared" si="4"/>
        <v>0.38</v>
      </c>
      <c r="AI12" s="180">
        <f t="shared" si="5"/>
        <v>0.02</v>
      </c>
      <c r="AJ12" s="180">
        <f t="shared" si="6"/>
        <v>0.0325</v>
      </c>
      <c r="AK12" s="180">
        <f t="shared" si="7"/>
        <v>0.035</v>
      </c>
      <c r="AL12" s="180">
        <f t="shared" si="8"/>
        <v>0.069999999999999993</v>
      </c>
      <c r="AM12" s="172">
        <v>0.1</v>
      </c>
      <c r="AN12" s="180">
        <f t="shared" si="9"/>
        <v>1</v>
      </c>
    </row>
    <row r="13">
      <c r="A13" s="16" t="s">
        <v>270</v>
      </c>
      <c r="B13" s="54">
        <v>100</v>
      </c>
      <c r="C13" s="54">
        <v>125</v>
      </c>
      <c r="D13" s="54">
        <v>175</v>
      </c>
      <c r="E13" s="18">
        <f t="shared" si="0"/>
        <v>1.75</v>
      </c>
      <c r="F13" s="15">
        <v>4</v>
      </c>
      <c r="G13" s="28">
        <v>0.3</v>
      </c>
      <c r="H13" s="29">
        <v>0</v>
      </c>
      <c r="I13" s="29">
        <v>0</v>
      </c>
      <c r="J13" s="28">
        <v>0</v>
      </c>
      <c r="K13" s="29">
        <v>0</v>
      </c>
      <c r="L13" s="29">
        <v>0</v>
      </c>
      <c r="M13" s="28">
        <v>0</v>
      </c>
      <c r="N13" s="29">
        <v>0.1</v>
      </c>
      <c r="O13" s="28">
        <v>0.1</v>
      </c>
      <c r="P13" s="28">
        <v>0.2</v>
      </c>
      <c r="Q13" s="28">
        <v>0.1</v>
      </c>
      <c r="R13" s="28">
        <v>0.15</v>
      </c>
      <c r="S13" s="29">
        <v>0</v>
      </c>
      <c r="T13" s="29">
        <v>0.05</v>
      </c>
      <c r="U13" s="29">
        <v>0</v>
      </c>
      <c r="V13" s="28">
        <v>0.05</v>
      </c>
      <c r="W13" s="171">
        <v>0.2</v>
      </c>
      <c r="X13" s="171">
        <v>0.15</v>
      </c>
      <c r="Y13" s="171">
        <v>0.2</v>
      </c>
      <c r="Z13" s="171">
        <v>0.05</v>
      </c>
      <c r="AA13" s="171">
        <v>0.05</v>
      </c>
      <c r="AB13" s="171">
        <v>0.2</v>
      </c>
      <c r="AC13" s="171">
        <v>0</v>
      </c>
      <c r="AD13" s="171">
        <v>0.15</v>
      </c>
      <c r="AE13" s="171">
        <f t="shared" si="1"/>
        <v>1</v>
      </c>
      <c r="AF13" s="180">
        <f t="shared" si="2"/>
        <v>0.15000000000000002</v>
      </c>
      <c r="AG13" s="180">
        <f t="shared" si="3"/>
        <v>0.21000000000000002</v>
      </c>
      <c r="AH13" s="179">
        <f t="shared" si="4"/>
        <v>0.26</v>
      </c>
      <c r="AI13" s="180">
        <f t="shared" si="5"/>
        <v>0.022500000000000003</v>
      </c>
      <c r="AJ13" s="180">
        <f t="shared" si="6"/>
        <v>0.0325</v>
      </c>
      <c r="AK13" s="180">
        <f t="shared" si="7"/>
        <v>0.035</v>
      </c>
      <c r="AL13" s="180">
        <f t="shared" si="8"/>
        <v>0.13999999999999999</v>
      </c>
      <c r="AM13" s="172">
        <v>0.15</v>
      </c>
      <c r="AN13" s="180">
        <f t="shared" si="9"/>
        <v>1</v>
      </c>
    </row>
    <row r="14">
      <c r="A14" s="16" t="s">
        <v>271</v>
      </c>
      <c r="B14" s="53">
        <v>115</v>
      </c>
      <c r="C14" s="53">
        <v>145</v>
      </c>
      <c r="D14" s="53">
        <v>178</v>
      </c>
      <c r="E14" s="18">
        <f t="shared" si="0"/>
        <v>1.5478260869565217</v>
      </c>
      <c r="F14" s="15">
        <v>5</v>
      </c>
      <c r="G14" s="28">
        <v>0.05</v>
      </c>
      <c r="H14" s="29">
        <v>0</v>
      </c>
      <c r="I14" s="29">
        <v>0</v>
      </c>
      <c r="J14" s="28">
        <v>0.15</v>
      </c>
      <c r="K14" s="29">
        <v>0</v>
      </c>
      <c r="L14" s="28">
        <v>0.3</v>
      </c>
      <c r="M14" s="28">
        <v>0.15</v>
      </c>
      <c r="N14" s="29">
        <v>0</v>
      </c>
      <c r="O14" s="28">
        <v>0.1</v>
      </c>
      <c r="P14" s="28">
        <v>0.07</v>
      </c>
      <c r="Q14" s="28">
        <v>0.03</v>
      </c>
      <c r="R14" s="28">
        <v>0.1</v>
      </c>
      <c r="S14" s="28">
        <v>0.15</v>
      </c>
      <c r="T14" s="29">
        <v>0.05</v>
      </c>
      <c r="U14" s="28">
        <v>0.15</v>
      </c>
      <c r="V14" s="28">
        <v>0.05</v>
      </c>
      <c r="W14" s="171">
        <v>0.1</v>
      </c>
      <c r="X14" s="171">
        <v>0.15</v>
      </c>
      <c r="Y14" s="171">
        <v>0.35</v>
      </c>
      <c r="Z14" s="171">
        <v>0.05</v>
      </c>
      <c r="AA14" s="171">
        <v>0.05</v>
      </c>
      <c r="AB14" s="171">
        <v>0.2</v>
      </c>
      <c r="AC14" s="171">
        <v>0</v>
      </c>
      <c r="AD14" s="171">
        <v>0.1</v>
      </c>
      <c r="AE14" s="171">
        <f t="shared" si="1"/>
        <v>1.0000000000000002</v>
      </c>
      <c r="AF14" s="180">
        <f t="shared" si="2"/>
        <v>0.125</v>
      </c>
      <c r="AG14" s="180">
        <f t="shared" si="3"/>
        <v>0.20500000000000002</v>
      </c>
      <c r="AH14" s="179">
        <f t="shared" si="4"/>
        <v>0.345</v>
      </c>
      <c r="AI14" s="180">
        <f t="shared" si="5"/>
        <v>0.0175</v>
      </c>
      <c r="AJ14" s="180">
        <f t="shared" si="6"/>
        <v>0.0325</v>
      </c>
      <c r="AK14" s="180">
        <f t="shared" si="7"/>
        <v>0.035</v>
      </c>
      <c r="AL14" s="180">
        <f t="shared" si="8"/>
        <v>0.13999999999999999</v>
      </c>
      <c r="AM14" s="172">
        <v>0.1</v>
      </c>
      <c r="AN14" s="180">
        <f t="shared" si="9"/>
        <v>1</v>
      </c>
    </row>
    <row r="15" s="5" customFormat="1">
      <c r="A15" s="16" t="s">
        <v>272</v>
      </c>
      <c r="B15" s="53">
        <v>143</v>
      </c>
      <c r="C15" s="53">
        <v>233</v>
      </c>
      <c r="D15" s="53">
        <v>296</v>
      </c>
      <c r="E15" s="18">
        <f t="shared" si="0"/>
        <v>2.06993006993007</v>
      </c>
      <c r="F15" s="15">
        <v>5</v>
      </c>
      <c r="G15" s="28">
        <v>0.05</v>
      </c>
      <c r="H15" s="29">
        <v>0</v>
      </c>
      <c r="I15" s="29">
        <v>0</v>
      </c>
      <c r="J15" s="28">
        <v>0.15</v>
      </c>
      <c r="K15" s="29">
        <v>0</v>
      </c>
      <c r="L15" s="28">
        <v>0.3</v>
      </c>
      <c r="M15" s="28">
        <v>0.15</v>
      </c>
      <c r="N15" s="29">
        <v>0</v>
      </c>
      <c r="O15" s="28">
        <v>0.1</v>
      </c>
      <c r="P15" s="28">
        <v>0.07</v>
      </c>
      <c r="Q15" s="28">
        <v>0.03</v>
      </c>
      <c r="R15" s="28">
        <v>0.1</v>
      </c>
      <c r="S15" s="28">
        <v>0.15</v>
      </c>
      <c r="T15" s="29">
        <v>0.05</v>
      </c>
      <c r="U15" s="28">
        <v>0.15</v>
      </c>
      <c r="V15" s="28">
        <v>0.05</v>
      </c>
      <c r="W15" s="171">
        <v>0.1</v>
      </c>
      <c r="X15" s="171">
        <v>0.15</v>
      </c>
      <c r="Y15" s="171">
        <v>0.35</v>
      </c>
      <c r="Z15" s="171">
        <v>0.05</v>
      </c>
      <c r="AA15" s="171">
        <v>0.05</v>
      </c>
      <c r="AB15" s="171">
        <v>0.2</v>
      </c>
      <c r="AC15" s="171">
        <v>0</v>
      </c>
      <c r="AD15" s="171">
        <v>0.1</v>
      </c>
      <c r="AE15" s="171">
        <f t="shared" si="1"/>
        <v>1.0000000000000002</v>
      </c>
      <c r="AF15" s="180">
        <f t="shared" si="2"/>
        <v>0.125</v>
      </c>
      <c r="AG15" s="180">
        <f t="shared" si="3"/>
        <v>0.20500000000000002</v>
      </c>
      <c r="AH15" s="179">
        <f t="shared" si="4"/>
        <v>0.345</v>
      </c>
      <c r="AI15" s="180">
        <f t="shared" si="5"/>
        <v>0.0175</v>
      </c>
      <c r="AJ15" s="180">
        <f t="shared" si="6"/>
        <v>0.0325</v>
      </c>
      <c r="AK15" s="180">
        <f t="shared" si="7"/>
        <v>0.035</v>
      </c>
      <c r="AL15" s="180">
        <f t="shared" si="8"/>
        <v>0.13999999999999999</v>
      </c>
      <c r="AM15" s="172">
        <v>0.1</v>
      </c>
      <c r="AN15" s="180">
        <f t="shared" si="9"/>
        <v>1</v>
      </c>
    </row>
    <row r="16" s="5" customFormat="1">
      <c r="A16" s="16" t="s">
        <v>273</v>
      </c>
      <c r="B16" s="53">
        <v>618</v>
      </c>
      <c r="C16" s="53">
        <v>1572</v>
      </c>
      <c r="D16" s="53">
        <v>2471</v>
      </c>
      <c r="E16" s="18">
        <f t="shared" si="0"/>
        <v>3.9983818770226538</v>
      </c>
      <c r="F16" s="15">
        <v>7</v>
      </c>
      <c r="G16" s="28">
        <v>0.05</v>
      </c>
      <c r="H16" s="28">
        <v>0</v>
      </c>
      <c r="I16" s="29">
        <v>0</v>
      </c>
      <c r="J16" s="28">
        <v>0</v>
      </c>
      <c r="K16" s="29">
        <v>0</v>
      </c>
      <c r="L16" s="28">
        <v>0.35</v>
      </c>
      <c r="M16" s="28">
        <v>0.15</v>
      </c>
      <c r="N16" s="29">
        <v>0</v>
      </c>
      <c r="O16" s="28">
        <v>0.15</v>
      </c>
      <c r="P16" s="28">
        <v>0.07</v>
      </c>
      <c r="Q16" s="28">
        <v>0.03</v>
      </c>
      <c r="R16" s="28">
        <v>0.15</v>
      </c>
      <c r="S16" s="28">
        <v>0.15</v>
      </c>
      <c r="T16" s="29">
        <v>0.05</v>
      </c>
      <c r="U16" s="28">
        <v>0.15</v>
      </c>
      <c r="V16" s="28">
        <v>0.05</v>
      </c>
      <c r="W16" s="171">
        <v>0.1</v>
      </c>
      <c r="X16" s="171">
        <v>0.15</v>
      </c>
      <c r="Y16" s="171">
        <v>0.35</v>
      </c>
      <c r="Z16" s="171">
        <v>0.05</v>
      </c>
      <c r="AA16" s="171">
        <v>0.05</v>
      </c>
      <c r="AB16" s="171">
        <v>0.2</v>
      </c>
      <c r="AC16" s="171">
        <v>0</v>
      </c>
      <c r="AD16" s="171">
        <v>0.1</v>
      </c>
      <c r="AE16" s="171">
        <f t="shared" si="1"/>
        <v>1.0000000000000002</v>
      </c>
      <c r="AF16" s="180">
        <f t="shared" si="2"/>
        <v>0.125</v>
      </c>
      <c r="AG16" s="180">
        <f t="shared" si="3"/>
        <v>0.20500000000000002</v>
      </c>
      <c r="AH16" s="179">
        <f t="shared" si="4"/>
        <v>0.345</v>
      </c>
      <c r="AI16" s="180">
        <f t="shared" si="5"/>
        <v>0.0175</v>
      </c>
      <c r="AJ16" s="180">
        <f t="shared" si="6"/>
        <v>0.0325</v>
      </c>
      <c r="AK16" s="180">
        <f t="shared" si="7"/>
        <v>0.035</v>
      </c>
      <c r="AL16" s="180">
        <f t="shared" si="8"/>
        <v>0.13999999999999999</v>
      </c>
      <c r="AM16" s="172">
        <v>0.1</v>
      </c>
      <c r="AN16" s="180">
        <f t="shared" si="9"/>
        <v>1</v>
      </c>
    </row>
    <row r="17" s="5" customFormat="1">
      <c r="A17" s="16" t="s">
        <v>274</v>
      </c>
      <c r="B17" s="53">
        <v>791</v>
      </c>
      <c r="C17" s="53">
        <v>1784</v>
      </c>
      <c r="D17" s="53">
        <v>2766</v>
      </c>
      <c r="E17" s="18">
        <f t="shared" si="0"/>
        <v>3.4968394437420987</v>
      </c>
      <c r="F17" s="15">
        <v>7</v>
      </c>
      <c r="G17" s="28">
        <v>0.05</v>
      </c>
      <c r="H17" s="28">
        <v>0</v>
      </c>
      <c r="I17" s="29">
        <v>0</v>
      </c>
      <c r="J17" s="28">
        <v>0</v>
      </c>
      <c r="K17" s="29">
        <v>0</v>
      </c>
      <c r="L17" s="28">
        <v>0.35</v>
      </c>
      <c r="M17" s="28">
        <v>0.15</v>
      </c>
      <c r="N17" s="29">
        <v>0</v>
      </c>
      <c r="O17" s="28">
        <v>0.15</v>
      </c>
      <c r="P17" s="28">
        <v>0.07</v>
      </c>
      <c r="Q17" s="28">
        <v>0.03</v>
      </c>
      <c r="R17" s="28">
        <v>0.15</v>
      </c>
      <c r="S17" s="28">
        <v>0.15</v>
      </c>
      <c r="T17" s="29">
        <v>0.05</v>
      </c>
      <c r="U17" s="28">
        <v>0.15</v>
      </c>
      <c r="V17" s="28">
        <v>0.05</v>
      </c>
      <c r="W17" s="171">
        <v>0.1</v>
      </c>
      <c r="X17" s="171">
        <v>0.15</v>
      </c>
      <c r="Y17" s="171">
        <v>0.35</v>
      </c>
      <c r="Z17" s="171">
        <v>0.05</v>
      </c>
      <c r="AA17" s="171">
        <v>0.05</v>
      </c>
      <c r="AB17" s="171">
        <v>0.2</v>
      </c>
      <c r="AC17" s="171">
        <v>0</v>
      </c>
      <c r="AD17" s="171">
        <v>0.1</v>
      </c>
      <c r="AE17" s="171">
        <f t="shared" si="1"/>
        <v>1.0000000000000002</v>
      </c>
      <c r="AF17" s="180">
        <f t="shared" si="2"/>
        <v>0.125</v>
      </c>
      <c r="AG17" s="180">
        <f t="shared" si="3"/>
        <v>0.20500000000000002</v>
      </c>
      <c r="AH17" s="179">
        <f t="shared" si="4"/>
        <v>0.345</v>
      </c>
      <c r="AI17" s="180">
        <f t="shared" si="5"/>
        <v>0.0175</v>
      </c>
      <c r="AJ17" s="180">
        <f t="shared" si="6"/>
        <v>0.0325</v>
      </c>
      <c r="AK17" s="180">
        <f t="shared" si="7"/>
        <v>0.035</v>
      </c>
      <c r="AL17" s="180">
        <f t="shared" si="8"/>
        <v>0.13999999999999999</v>
      </c>
      <c r="AM17" s="172">
        <v>0.1</v>
      </c>
      <c r="AN17" s="180">
        <f t="shared" si="9"/>
        <v>1</v>
      </c>
    </row>
    <row r="18" ht="25.5" customHeight="1">
      <c r="A18" s="16" t="s">
        <v>275</v>
      </c>
      <c r="B18" s="53">
        <v>200</v>
      </c>
      <c r="C18" s="53">
        <v>291</v>
      </c>
      <c r="D18" s="53">
        <v>357</v>
      </c>
      <c r="E18" s="18">
        <f t="shared" si="0"/>
        <v>1.785</v>
      </c>
      <c r="F18" s="15">
        <v>6</v>
      </c>
      <c r="G18" s="29">
        <v>0</v>
      </c>
      <c r="H18" s="28">
        <v>0.1</v>
      </c>
      <c r="I18" s="28">
        <v>0.15</v>
      </c>
      <c r="J18" s="29">
        <v>0</v>
      </c>
      <c r="K18" s="28">
        <v>0.3</v>
      </c>
      <c r="L18" s="28">
        <v>0.05</v>
      </c>
      <c r="M18" s="28">
        <v>0</v>
      </c>
      <c r="N18" s="28">
        <v>0.05</v>
      </c>
      <c r="O18" s="28">
        <v>0.05</v>
      </c>
      <c r="P18" s="28">
        <v>0.1</v>
      </c>
      <c r="Q18" s="28">
        <v>0.05</v>
      </c>
      <c r="R18" s="28">
        <v>0.1</v>
      </c>
      <c r="S18" s="28">
        <v>0.15</v>
      </c>
      <c r="T18" s="28">
        <v>0.05</v>
      </c>
      <c r="U18" s="28">
        <v>0.15</v>
      </c>
      <c r="V18" s="28">
        <v>0.05</v>
      </c>
      <c r="W18" s="171">
        <v>0.1</v>
      </c>
      <c r="X18" s="171">
        <v>0.15</v>
      </c>
      <c r="Y18" s="171">
        <v>0.45</v>
      </c>
      <c r="Z18" s="171">
        <v>0.05</v>
      </c>
      <c r="AA18" s="171">
        <v>0.05</v>
      </c>
      <c r="AB18" s="171">
        <v>0.1</v>
      </c>
      <c r="AC18" s="171">
        <v>0</v>
      </c>
      <c r="AD18" s="171">
        <v>0.1</v>
      </c>
      <c r="AE18" s="171">
        <f t="shared" si="1"/>
        <v>1</v>
      </c>
      <c r="AF18" s="180">
        <f t="shared" si="2"/>
        <v>0.12500000000000003</v>
      </c>
      <c r="AG18" s="180">
        <f t="shared" si="3"/>
        <v>0.21500000000000002</v>
      </c>
      <c r="AH18" s="179">
        <f t="shared" si="4"/>
        <v>0.405</v>
      </c>
      <c r="AI18" s="180">
        <f t="shared" si="5"/>
        <v>0.0175</v>
      </c>
      <c r="AJ18" s="180">
        <f t="shared" si="6"/>
        <v>0.0325</v>
      </c>
      <c r="AK18" s="180">
        <f t="shared" si="7"/>
        <v>0.035</v>
      </c>
      <c r="AL18" s="180">
        <f t="shared" si="8"/>
        <v>0.069999999999999993</v>
      </c>
      <c r="AM18" s="172">
        <v>0.1</v>
      </c>
      <c r="AN18" s="180">
        <f t="shared" si="9"/>
        <v>1</v>
      </c>
    </row>
    <row r="19" ht="26.25" customHeight="1" s="5" customFormat="1">
      <c r="A19" s="16" t="s">
        <v>276</v>
      </c>
      <c r="B19" s="53">
        <v>637</v>
      </c>
      <c r="C19" s="53">
        <v>1407</v>
      </c>
      <c r="D19" s="53">
        <v>2177</v>
      </c>
      <c r="E19" s="18">
        <f t="shared" si="0"/>
        <v>3.4175824175824174</v>
      </c>
      <c r="F19" s="15">
        <v>6</v>
      </c>
      <c r="G19" s="29">
        <v>0</v>
      </c>
      <c r="H19" s="28">
        <v>0.1</v>
      </c>
      <c r="I19" s="28">
        <v>0.1</v>
      </c>
      <c r="J19" s="29">
        <v>0</v>
      </c>
      <c r="K19" s="28">
        <v>0.3</v>
      </c>
      <c r="L19" s="28">
        <v>0.05</v>
      </c>
      <c r="M19" s="28">
        <v>0</v>
      </c>
      <c r="N19" s="28">
        <v>0.05</v>
      </c>
      <c r="O19" s="28">
        <v>0.1</v>
      </c>
      <c r="P19" s="28">
        <v>0.1</v>
      </c>
      <c r="Q19" s="28">
        <v>0.05</v>
      </c>
      <c r="R19" s="28">
        <v>0.1</v>
      </c>
      <c r="S19" s="28">
        <v>0.15</v>
      </c>
      <c r="T19" s="28">
        <v>0.05</v>
      </c>
      <c r="U19" s="28">
        <v>0.15</v>
      </c>
      <c r="V19" s="28">
        <v>0.05</v>
      </c>
      <c r="W19" s="171">
        <v>0.1</v>
      </c>
      <c r="X19" s="171">
        <v>0.15</v>
      </c>
      <c r="Y19" s="171">
        <v>0.45</v>
      </c>
      <c r="Z19" s="171">
        <v>0.05</v>
      </c>
      <c r="AA19" s="171">
        <v>0.05</v>
      </c>
      <c r="AB19" s="171">
        <v>0.1</v>
      </c>
      <c r="AC19" s="171">
        <v>0</v>
      </c>
      <c r="AD19" s="171">
        <v>0.1</v>
      </c>
      <c r="AE19" s="171">
        <f t="shared" si="1"/>
        <v>1</v>
      </c>
      <c r="AF19" s="180">
        <f t="shared" si="2"/>
        <v>0.12500000000000003</v>
      </c>
      <c r="AG19" s="180">
        <f t="shared" si="3"/>
        <v>0.21500000000000002</v>
      </c>
      <c r="AH19" s="179">
        <f t="shared" si="4"/>
        <v>0.405</v>
      </c>
      <c r="AI19" s="180">
        <f t="shared" si="5"/>
        <v>0.0175</v>
      </c>
      <c r="AJ19" s="180">
        <f t="shared" si="6"/>
        <v>0.0325</v>
      </c>
      <c r="AK19" s="180">
        <f t="shared" si="7"/>
        <v>0.035</v>
      </c>
      <c r="AL19" s="180">
        <f t="shared" si="8"/>
        <v>0.069999999999999993</v>
      </c>
      <c r="AM19" s="172">
        <v>0.1</v>
      </c>
      <c r="AN19" s="180">
        <f t="shared" si="9"/>
        <v>1</v>
      </c>
    </row>
    <row r="20" ht="28.8">
      <c r="A20" s="16" t="s">
        <v>277</v>
      </c>
      <c r="B20" s="53">
        <v>239</v>
      </c>
      <c r="C20" s="53">
        <v>349</v>
      </c>
      <c r="D20" s="53">
        <v>428</v>
      </c>
      <c r="E20" s="18">
        <f t="shared" si="0"/>
        <v>1.7907949790794979</v>
      </c>
      <c r="F20" s="15">
        <v>6</v>
      </c>
      <c r="G20" s="29">
        <v>0</v>
      </c>
      <c r="H20" s="28">
        <v>0.1</v>
      </c>
      <c r="I20" s="28">
        <v>0</v>
      </c>
      <c r="J20" s="29">
        <v>0</v>
      </c>
      <c r="K20" s="28">
        <v>0.4</v>
      </c>
      <c r="L20" s="28">
        <v>0.05</v>
      </c>
      <c r="M20" s="28">
        <v>0</v>
      </c>
      <c r="N20" s="28">
        <v>0.05</v>
      </c>
      <c r="O20" s="28">
        <v>0.1</v>
      </c>
      <c r="P20" s="28">
        <v>0.1</v>
      </c>
      <c r="Q20" s="28">
        <v>0.05</v>
      </c>
      <c r="R20" s="28">
        <v>0.1</v>
      </c>
      <c r="S20" s="28">
        <v>0.15</v>
      </c>
      <c r="T20" s="28">
        <v>0.05</v>
      </c>
      <c r="U20" s="28">
        <v>0.15</v>
      </c>
      <c r="V20" s="28">
        <v>0.05</v>
      </c>
      <c r="W20" s="171">
        <v>0.1</v>
      </c>
      <c r="X20" s="171">
        <v>0.15</v>
      </c>
      <c r="Y20" s="171">
        <v>0.45</v>
      </c>
      <c r="Z20" s="171">
        <v>0.05</v>
      </c>
      <c r="AA20" s="171">
        <v>0.05</v>
      </c>
      <c r="AB20" s="171">
        <v>0.1</v>
      </c>
      <c r="AC20" s="171">
        <v>0</v>
      </c>
      <c r="AD20" s="171">
        <v>0.1</v>
      </c>
      <c r="AE20" s="171">
        <f t="shared" si="1"/>
        <v>1</v>
      </c>
      <c r="AF20" s="180">
        <f t="shared" si="2"/>
        <v>0.12500000000000003</v>
      </c>
      <c r="AG20" s="180">
        <f t="shared" si="3"/>
        <v>0.21500000000000002</v>
      </c>
      <c r="AH20" s="179">
        <f t="shared" si="4"/>
        <v>0.405</v>
      </c>
      <c r="AI20" s="180">
        <f t="shared" si="5"/>
        <v>0.0175</v>
      </c>
      <c r="AJ20" s="180">
        <f t="shared" si="6"/>
        <v>0.0325</v>
      </c>
      <c r="AK20" s="180">
        <f t="shared" si="7"/>
        <v>0.035</v>
      </c>
      <c r="AL20" s="180">
        <f t="shared" si="8"/>
        <v>0.069999999999999993</v>
      </c>
      <c r="AM20" s="172">
        <v>0.1</v>
      </c>
      <c r="AN20" s="180">
        <f t="shared" si="9"/>
        <v>1</v>
      </c>
    </row>
    <row r="21">
      <c r="A21" s="16" t="s">
        <v>278</v>
      </c>
      <c r="B21" s="17"/>
      <c r="C21" s="17"/>
      <c r="D21" s="17"/>
      <c r="E21" s="18"/>
      <c r="F21" s="15">
        <v>6</v>
      </c>
      <c r="G21" s="29">
        <v>0</v>
      </c>
      <c r="H21" s="28">
        <v>0.2</v>
      </c>
      <c r="I21" s="28">
        <v>0.15</v>
      </c>
      <c r="J21" s="29">
        <v>0</v>
      </c>
      <c r="K21" s="28">
        <v>0.25</v>
      </c>
      <c r="L21" s="28">
        <v>0.05</v>
      </c>
      <c r="M21" s="28">
        <v>0</v>
      </c>
      <c r="N21" s="28">
        <v>0.05</v>
      </c>
      <c r="O21" s="28">
        <v>0.05</v>
      </c>
      <c r="P21" s="28">
        <v>0.07</v>
      </c>
      <c r="Q21" s="28">
        <v>0.03</v>
      </c>
      <c r="R21" s="28">
        <v>0.1</v>
      </c>
      <c r="S21" s="28">
        <v>0.15</v>
      </c>
      <c r="T21" s="28">
        <v>0.05</v>
      </c>
      <c r="U21" s="28">
        <v>0.15</v>
      </c>
      <c r="V21" s="28">
        <v>0.05</v>
      </c>
      <c r="W21" s="171">
        <v>0.1</v>
      </c>
      <c r="X21" s="171">
        <v>0.15</v>
      </c>
      <c r="Y21" s="171">
        <v>0.45</v>
      </c>
      <c r="Z21" s="171">
        <v>0.05</v>
      </c>
      <c r="AA21" s="171">
        <v>0.05</v>
      </c>
      <c r="AB21" s="171">
        <v>0.1</v>
      </c>
      <c r="AC21" s="171">
        <v>0</v>
      </c>
      <c r="AD21" s="171">
        <v>0.1</v>
      </c>
      <c r="AE21" s="171">
        <f t="shared" si="1"/>
        <v>1</v>
      </c>
      <c r="AF21" s="180">
        <f t="shared" si="2"/>
        <v>0.12500000000000003</v>
      </c>
      <c r="AG21" s="180">
        <f t="shared" si="3"/>
        <v>0.21500000000000002</v>
      </c>
      <c r="AH21" s="179">
        <f t="shared" si="4"/>
        <v>0.405</v>
      </c>
      <c r="AI21" s="180">
        <f t="shared" si="5"/>
        <v>0.0175</v>
      </c>
      <c r="AJ21" s="180">
        <f t="shared" si="6"/>
        <v>0.0325</v>
      </c>
      <c r="AK21" s="180">
        <f t="shared" si="7"/>
        <v>0.035</v>
      </c>
      <c r="AL21" s="180">
        <f t="shared" si="8"/>
        <v>0.069999999999999993</v>
      </c>
      <c r="AM21" s="172">
        <v>0.1</v>
      </c>
      <c r="AN21" s="180">
        <f t="shared" si="9"/>
        <v>1</v>
      </c>
    </row>
    <row r="22">
      <c r="A22" s="16" t="s">
        <v>279</v>
      </c>
      <c r="B22" s="17"/>
      <c r="C22" s="17"/>
      <c r="D22" s="17"/>
      <c r="E22" s="18"/>
      <c r="F22" s="15">
        <v>6</v>
      </c>
      <c r="G22" s="29">
        <v>0</v>
      </c>
      <c r="H22" s="28">
        <v>0.1</v>
      </c>
      <c r="I22" s="28">
        <v>0.15</v>
      </c>
      <c r="J22" s="29">
        <v>0</v>
      </c>
      <c r="K22" s="28">
        <v>0.3</v>
      </c>
      <c r="L22" s="28">
        <v>0.05</v>
      </c>
      <c r="M22" s="28">
        <v>0</v>
      </c>
      <c r="N22" s="28">
        <v>0.05</v>
      </c>
      <c r="O22" s="28">
        <v>0.05</v>
      </c>
      <c r="P22" s="28">
        <v>0.1</v>
      </c>
      <c r="Q22" s="28">
        <v>0.05</v>
      </c>
      <c r="R22" s="28">
        <v>0.1</v>
      </c>
      <c r="S22" s="28">
        <v>0.15</v>
      </c>
      <c r="T22" s="28">
        <v>0.05</v>
      </c>
      <c r="U22" s="28">
        <v>0.15</v>
      </c>
      <c r="V22" s="28">
        <v>0.05</v>
      </c>
      <c r="W22" s="171">
        <v>0.1</v>
      </c>
      <c r="X22" s="171">
        <v>0.15</v>
      </c>
      <c r="Y22" s="171">
        <v>0.45</v>
      </c>
      <c r="Z22" s="171">
        <v>0.05</v>
      </c>
      <c r="AA22" s="171">
        <v>0.05</v>
      </c>
      <c r="AB22" s="171">
        <v>0.1</v>
      </c>
      <c r="AC22" s="171">
        <v>0</v>
      </c>
      <c r="AD22" s="171">
        <v>0.1</v>
      </c>
      <c r="AE22" s="171">
        <f t="shared" si="1"/>
        <v>1</v>
      </c>
      <c r="AF22" s="180">
        <f t="shared" si="2"/>
        <v>0.12500000000000003</v>
      </c>
      <c r="AG22" s="180">
        <f t="shared" si="3"/>
        <v>0.21500000000000002</v>
      </c>
      <c r="AH22" s="179">
        <f t="shared" si="4"/>
        <v>0.405</v>
      </c>
      <c r="AI22" s="180">
        <f t="shared" si="5"/>
        <v>0.0175</v>
      </c>
      <c r="AJ22" s="180">
        <f t="shared" si="6"/>
        <v>0.0325</v>
      </c>
      <c r="AK22" s="180">
        <f t="shared" si="7"/>
        <v>0.035</v>
      </c>
      <c r="AL22" s="180">
        <f t="shared" si="8"/>
        <v>0.069999999999999993</v>
      </c>
      <c r="AM22" s="172">
        <v>0.1</v>
      </c>
      <c r="AN22" s="180">
        <f t="shared" si="9"/>
        <v>1</v>
      </c>
    </row>
    <row r="25">
      <c r="E25" s="61"/>
      <c r="F25" s="5" t="s">
        <v>280</v>
      </c>
      <c r="AA25" s="4">
        <v>0.25</v>
      </c>
      <c r="AB25" s="0" t="s">
        <v>258</v>
      </c>
    </row>
    <row r="26">
      <c r="AA26" s="4">
        <v>0.25</v>
      </c>
      <c r="AB26" s="0" t="s">
        <v>281</v>
      </c>
    </row>
    <row r="27">
      <c r="AA27" s="4">
        <v>0.15</v>
      </c>
      <c r="AB27" s="0" t="s">
        <v>282</v>
      </c>
    </row>
    <row r="28">
      <c r="AA28" s="4">
        <v>0.2</v>
      </c>
      <c r="AB28" s="0" t="s">
        <v>283</v>
      </c>
    </row>
    <row r="29">
      <c r="AA29" s="4">
        <v>0.15</v>
      </c>
      <c r="AB29" s="0" t="s">
        <v>284</v>
      </c>
    </row>
  </sheetData>
  <sheetProtection algorithmName="SHA-512" hashValue="YNQjOfxBO0J9BBNL/NwiX1/2AYnMPotS9JfBwBGaTZVc512IVYswd0/ZFAsXA9y/bex/yULeB00jHgibHbrwJQ==" saltValue="fsGXfQYQW26nnHKCKx+UJw==" spinCount="100000" sheet="1" objects="1" scenarios="1"/>
  <pageMargins left="0.7" right="0.7" top="0.75" bottom="0.75" header="0.3" footer="0.3"/>
  <pageSetup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topLeftCell="K1" workbookViewId="0">
      <selection activeCell="Y9" sqref="Y9"/>
    </sheetView>
  </sheetViews>
  <sheetFormatPr defaultRowHeight="14.4" x14ac:dyDescent="0.3"/>
  <cols>
    <col min="1" max="1" hidden="1" width="28.5546875" customWidth="1"/>
    <col min="2" max="2" hidden="1" width="18.109375" customWidth="1"/>
    <col min="3" max="3" bestFit="1" width="28.88671875" customWidth="1"/>
    <col min="4" max="4" width="9.44140625" customWidth="1" style="5"/>
    <col min="5" max="5" hidden="1" width="9.44140625" customWidth="1" style="5"/>
    <col min="6" max="7" width="9.44140625" customWidth="1" style="5"/>
    <col min="8" max="8" bestFit="1" width="17.6640625" customWidth="1" style="5"/>
    <col min="9" max="9" width="9.44140625" customWidth="1" style="5"/>
    <col min="10" max="10" bestFit="1" width="22" customWidth="1" style="5"/>
    <col min="11" max="11" width="9.44140625" customWidth="1" style="5"/>
    <col min="12" max="13" width="9.109375" customWidth="1" style="5"/>
    <col min="14" max="14" width="13" customWidth="1" style="5"/>
    <col min="15" max="15" width="9.109375" customWidth="1" style="5"/>
    <col min="16" max="16" bestFit="1" width="13.6640625" customWidth="1" style="5"/>
    <col min="17" max="17" width="10.33203125" customWidth="1" style="5"/>
    <col min="18" max="18" width="9.109375" customWidth="1" style="5"/>
    <col min="19" max="19" width="10.5546875" customWidth="1" style="5"/>
    <col min="20" max="20" bestFit="1" width="19.44140625" customWidth="1" style="5"/>
    <col min="21" max="21" width="9.109375" customWidth="1" style="5"/>
    <col min="23" max="23" width="9.6640625" customWidth="1" style="5"/>
    <col min="25" max="25" width="9.6640625" customWidth="1" style="5"/>
    <col min="26" max="26" bestFit="1" width="8.88671875" customWidth="1"/>
    <col min="27" max="27" width="9.5546875" customWidth="1" style="5"/>
    <col min="28" max="28" bestFit="1" width="12.33203125" customWidth="1"/>
    <col min="29" max="29" width="9.5546875" customWidth="1" style="5"/>
    <col min="31" max="31" width="9.109375" customWidth="1" style="5"/>
    <col min="32" max="32" width="22.44140625" customWidth="1" style="5"/>
    <col min="33" max="33" width="9.109375" customWidth="1" style="5"/>
    <col min="34" max="34" bestFit="1" width="19.44140625" customWidth="1" style="5"/>
    <col min="35" max="35" width="9.109375" customWidth="1" style="5"/>
    <col min="36" max="36" bestFit="1" width="13.109375" customWidth="1"/>
  </cols>
  <sheetData>
    <row r="1" ht="60" customHeight="1" s="5" customFormat="1">
      <c r="A1" s="188" t="s">
        <v>0</v>
      </c>
      <c r="B1" s="188"/>
      <c r="C1" s="206" t="s">
        <v>1</v>
      </c>
      <c r="D1" s="206"/>
      <c r="E1" s="58"/>
      <c r="F1" s="212" t="s">
        <v>2</v>
      </c>
      <c r="G1" s="212"/>
      <c r="H1" s="214" t="s">
        <v>3</v>
      </c>
      <c r="I1" s="214"/>
      <c r="J1" s="215" t="s">
        <v>4</v>
      </c>
      <c r="K1" s="215"/>
      <c r="L1" s="208" t="s">
        <v>5</v>
      </c>
      <c r="M1" s="208"/>
      <c r="N1" s="208"/>
      <c r="O1" s="208"/>
      <c r="P1" s="210" t="s">
        <v>6</v>
      </c>
      <c r="Q1" s="210"/>
      <c r="R1" s="193" t="s">
        <v>7</v>
      </c>
      <c r="S1" s="193"/>
      <c r="T1" s="200" t="s">
        <v>8</v>
      </c>
      <c r="U1" s="200"/>
      <c r="V1" s="202" t="s">
        <v>9</v>
      </c>
      <c r="W1" s="202"/>
      <c r="X1" s="204" t="s">
        <v>10</v>
      </c>
      <c r="Y1" s="204"/>
      <c r="Z1" s="195" t="s">
        <v>11</v>
      </c>
      <c r="AA1" s="195"/>
      <c r="AB1" s="197" t="s">
        <v>12</v>
      </c>
      <c r="AC1" s="197"/>
      <c r="AD1" s="191" t="s">
        <v>13</v>
      </c>
      <c r="AE1" s="191"/>
      <c r="AF1" s="189" t="s">
        <v>14</v>
      </c>
      <c r="AG1" s="189"/>
      <c r="AH1" s="191" t="s">
        <v>15</v>
      </c>
      <c r="AI1" s="191"/>
      <c r="AJ1" s="193" t="s">
        <v>16</v>
      </c>
      <c r="AK1" s="193"/>
      <c r="AL1" s="185"/>
      <c r="AM1" s="185"/>
    </row>
    <row r="2" s="5" customFormat="1">
      <c r="A2" s="188"/>
      <c r="B2" s="188"/>
      <c r="C2" s="207">
        <v>6</v>
      </c>
      <c r="D2" s="207"/>
      <c r="E2" s="59"/>
      <c r="F2" s="213">
        <v>2</v>
      </c>
      <c r="G2" s="213"/>
      <c r="H2" s="201">
        <v>6</v>
      </c>
      <c r="I2" s="201"/>
      <c r="J2" s="196">
        <v>4</v>
      </c>
      <c r="K2" s="196"/>
      <c r="L2" s="209">
        <v>6</v>
      </c>
      <c r="M2" s="209"/>
      <c r="N2" s="209"/>
      <c r="O2" s="209"/>
      <c r="P2" s="211">
        <v>6</v>
      </c>
      <c r="Q2" s="211"/>
      <c r="R2" s="194">
        <v>4</v>
      </c>
      <c r="S2" s="194"/>
      <c r="T2" s="201">
        <v>3</v>
      </c>
      <c r="U2" s="201"/>
      <c r="V2" s="203">
        <v>4</v>
      </c>
      <c r="W2" s="203"/>
      <c r="X2" s="205">
        <v>2</v>
      </c>
      <c r="Y2" s="205"/>
      <c r="Z2" s="196">
        <v>2</v>
      </c>
      <c r="AA2" s="196"/>
      <c r="AB2" s="198">
        <v>2</v>
      </c>
      <c r="AC2" s="198"/>
      <c r="AD2" s="199">
        <v>3</v>
      </c>
      <c r="AE2" s="199"/>
      <c r="AF2" s="190">
        <v>2</v>
      </c>
      <c r="AG2" s="190"/>
      <c r="AH2" s="192">
        <v>3</v>
      </c>
      <c r="AI2" s="192"/>
      <c r="AJ2" s="194">
        <v>4</v>
      </c>
      <c r="AK2" s="194"/>
      <c r="AL2" s="185"/>
      <c r="AM2" s="185"/>
    </row>
    <row r="3" ht="69">
      <c r="C3" s="23" t="s">
        <v>17</v>
      </c>
      <c r="D3" s="30" t="s">
        <v>18</v>
      </c>
      <c r="E3" s="30"/>
      <c r="F3" s="31" t="s">
        <v>19</v>
      </c>
      <c r="G3" s="31" t="s">
        <v>20</v>
      </c>
      <c r="H3" s="32" t="s">
        <v>3</v>
      </c>
      <c r="I3" s="32" t="s">
        <v>18</v>
      </c>
      <c r="J3" s="33" t="s">
        <v>4</v>
      </c>
      <c r="K3" s="33" t="s">
        <v>18</v>
      </c>
      <c r="L3" s="34" t="s">
        <v>21</v>
      </c>
      <c r="M3" s="34" t="s">
        <v>18</v>
      </c>
      <c r="N3" s="35" t="s">
        <v>22</v>
      </c>
      <c r="O3" s="35" t="s">
        <v>18</v>
      </c>
      <c r="P3" s="36" t="s">
        <v>23</v>
      </c>
      <c r="Q3" s="36" t="s">
        <v>18</v>
      </c>
      <c r="R3" s="37" t="s">
        <v>24</v>
      </c>
      <c r="S3" s="37" t="s">
        <v>18</v>
      </c>
      <c r="T3" s="32" t="s">
        <v>25</v>
      </c>
      <c r="U3" s="32" t="s">
        <v>18</v>
      </c>
      <c r="V3" s="38" t="s">
        <v>26</v>
      </c>
      <c r="W3" s="38" t="s">
        <v>18</v>
      </c>
      <c r="X3" s="39" t="s">
        <v>27</v>
      </c>
      <c r="Y3" s="39" t="s">
        <v>18</v>
      </c>
      <c r="Z3" s="33" t="s">
        <v>28</v>
      </c>
      <c r="AA3" s="33" t="s">
        <v>18</v>
      </c>
      <c r="AB3" s="40" t="s">
        <v>29</v>
      </c>
      <c r="AC3" s="40" t="s">
        <v>18</v>
      </c>
      <c r="AD3" s="41" t="s">
        <v>30</v>
      </c>
      <c r="AE3" s="41" t="s">
        <v>18</v>
      </c>
      <c r="AF3" s="42" t="s">
        <v>31</v>
      </c>
      <c r="AG3" s="42" t="s">
        <v>18</v>
      </c>
      <c r="AH3" s="41" t="s">
        <v>32</v>
      </c>
      <c r="AI3" s="41" t="s">
        <v>18</v>
      </c>
      <c r="AJ3" s="37" t="s">
        <v>33</v>
      </c>
      <c r="AK3" s="37" t="s">
        <v>18</v>
      </c>
      <c r="AL3" s="6"/>
      <c r="AM3" s="6"/>
    </row>
    <row r="4">
      <c r="C4" s="23" t="s">
        <v>34</v>
      </c>
      <c r="D4" s="23">
        <v>0</v>
      </c>
      <c r="E4" s="23"/>
      <c r="F4" s="20" t="s">
        <v>35</v>
      </c>
      <c r="G4" s="20">
        <v>0</v>
      </c>
      <c r="H4" s="27" t="s">
        <v>36</v>
      </c>
      <c r="I4" s="27">
        <v>0</v>
      </c>
      <c r="J4" s="14" t="s">
        <v>37</v>
      </c>
      <c r="K4" s="25">
        <v>7</v>
      </c>
      <c r="L4" s="43" t="s">
        <v>38</v>
      </c>
      <c r="M4" s="43">
        <v>0</v>
      </c>
      <c r="N4" s="44" t="s">
        <v>39</v>
      </c>
      <c r="O4" s="44">
        <v>0</v>
      </c>
      <c r="P4" s="45" t="s">
        <v>40</v>
      </c>
      <c r="Q4" s="45">
        <v>0</v>
      </c>
      <c r="R4" s="19" t="s">
        <v>41</v>
      </c>
      <c r="S4" s="19">
        <v>0</v>
      </c>
      <c r="T4" s="27" t="s">
        <v>42</v>
      </c>
      <c r="U4" s="27">
        <v>0</v>
      </c>
      <c r="V4" s="26" t="s">
        <v>43</v>
      </c>
      <c r="W4" s="26">
        <v>0</v>
      </c>
      <c r="X4" s="17" t="s">
        <v>44</v>
      </c>
      <c r="Y4" s="17">
        <v>0</v>
      </c>
      <c r="Z4" s="25" t="s">
        <v>45</v>
      </c>
      <c r="AA4" s="25">
        <v>0</v>
      </c>
      <c r="AB4" s="22" t="s">
        <v>45</v>
      </c>
      <c r="AC4" s="22">
        <v>0</v>
      </c>
      <c r="AD4" s="24" t="s">
        <v>46</v>
      </c>
      <c r="AE4" s="24">
        <v>0</v>
      </c>
      <c r="AF4" s="21" t="s">
        <v>47</v>
      </c>
      <c r="AG4" s="21">
        <v>0</v>
      </c>
      <c r="AH4" s="24" t="s">
        <v>43</v>
      </c>
      <c r="AI4" s="24">
        <v>0</v>
      </c>
      <c r="AJ4" s="19" t="s">
        <v>48</v>
      </c>
      <c r="AK4" s="19">
        <v>-2</v>
      </c>
    </row>
    <row r="5" s="5" customFormat="1">
      <c r="C5" s="23" t="s">
        <v>49</v>
      </c>
      <c r="D5" s="23">
        <v>0</v>
      </c>
      <c r="E5" s="23"/>
      <c r="F5" s="20" t="s">
        <v>50</v>
      </c>
      <c r="G5" s="20">
        <v>1</v>
      </c>
      <c r="H5" s="27" t="s">
        <v>51</v>
      </c>
      <c r="I5" s="27">
        <v>1</v>
      </c>
      <c r="J5" s="14" t="s">
        <v>52</v>
      </c>
      <c r="K5" s="25">
        <v>6</v>
      </c>
      <c r="L5" s="43" t="s">
        <v>53</v>
      </c>
      <c r="M5" s="43">
        <v>1</v>
      </c>
      <c r="N5" s="44" t="s">
        <v>54</v>
      </c>
      <c r="O5" s="44">
        <v>1</v>
      </c>
      <c r="P5" s="45" t="s">
        <v>55</v>
      </c>
      <c r="Q5" s="45">
        <v>1</v>
      </c>
      <c r="R5" s="19" t="s">
        <v>56</v>
      </c>
      <c r="S5" s="19">
        <v>2</v>
      </c>
      <c r="T5" s="27" t="s">
        <v>57</v>
      </c>
      <c r="U5" s="27">
        <v>3</v>
      </c>
      <c r="V5" s="26" t="s">
        <v>58</v>
      </c>
      <c r="W5" s="26">
        <v>1</v>
      </c>
      <c r="X5" s="46" t="s">
        <v>59</v>
      </c>
      <c r="Y5" s="17">
        <v>1</v>
      </c>
      <c r="Z5" s="47" t="s">
        <v>60</v>
      </c>
      <c r="AA5" s="25">
        <v>1</v>
      </c>
      <c r="AB5" s="48" t="s">
        <v>60</v>
      </c>
      <c r="AC5" s="22">
        <v>1</v>
      </c>
      <c r="AD5" s="24" t="s">
        <v>61</v>
      </c>
      <c r="AE5" s="24">
        <v>1</v>
      </c>
      <c r="AF5" s="21" t="s">
        <v>62</v>
      </c>
      <c r="AG5" s="21">
        <v>1</v>
      </c>
      <c r="AH5" s="24" t="s">
        <v>63</v>
      </c>
      <c r="AI5" s="24">
        <v>1</v>
      </c>
      <c r="AJ5" s="19" t="s">
        <v>64</v>
      </c>
      <c r="AK5" s="19">
        <v>-1</v>
      </c>
    </row>
    <row r="6">
      <c r="C6" s="23" t="s">
        <v>65</v>
      </c>
      <c r="D6" s="23">
        <v>2</v>
      </c>
      <c r="E6" s="23"/>
      <c r="F6" s="20" t="s">
        <v>66</v>
      </c>
      <c r="G6" s="20">
        <v>2</v>
      </c>
      <c r="H6" s="27" t="s">
        <v>67</v>
      </c>
      <c r="I6" s="27">
        <v>2</v>
      </c>
      <c r="J6" s="14" t="s">
        <v>68</v>
      </c>
      <c r="K6" s="25">
        <v>5</v>
      </c>
      <c r="L6" s="43" t="s">
        <v>69</v>
      </c>
      <c r="M6" s="43">
        <v>2</v>
      </c>
      <c r="N6" s="44" t="s">
        <v>70</v>
      </c>
      <c r="O6" s="44">
        <v>2</v>
      </c>
      <c r="P6" s="45" t="s">
        <v>71</v>
      </c>
      <c r="Q6" s="45">
        <v>2</v>
      </c>
      <c r="R6" s="19" t="s">
        <v>72</v>
      </c>
      <c r="S6" s="19">
        <v>4</v>
      </c>
      <c r="T6" s="27" t="s">
        <v>73</v>
      </c>
      <c r="U6" s="27">
        <v>6</v>
      </c>
      <c r="V6" s="49" t="s">
        <v>74</v>
      </c>
      <c r="W6" s="26">
        <v>2</v>
      </c>
      <c r="X6" s="17" t="s">
        <v>75</v>
      </c>
      <c r="Y6" s="17">
        <v>2</v>
      </c>
      <c r="Z6" s="50" t="s">
        <v>76</v>
      </c>
      <c r="AA6" s="25">
        <v>2</v>
      </c>
      <c r="AB6" s="51" t="s">
        <v>76</v>
      </c>
      <c r="AC6" s="22">
        <v>2</v>
      </c>
      <c r="AD6" s="24" t="s">
        <v>77</v>
      </c>
      <c r="AE6" s="24">
        <v>2</v>
      </c>
      <c r="AF6" s="21" t="s">
        <v>78</v>
      </c>
      <c r="AG6" s="21">
        <v>2</v>
      </c>
      <c r="AH6" s="24" t="s">
        <v>79</v>
      </c>
      <c r="AI6" s="24">
        <v>2</v>
      </c>
      <c r="AJ6" s="19" t="s">
        <v>80</v>
      </c>
      <c r="AK6" s="19">
        <v>0</v>
      </c>
    </row>
    <row r="7">
      <c r="C7" s="23" t="s">
        <v>81</v>
      </c>
      <c r="D7" s="23">
        <v>2</v>
      </c>
      <c r="E7" s="23"/>
      <c r="F7" s="20" t="s">
        <v>82</v>
      </c>
      <c r="G7" s="20">
        <v>1</v>
      </c>
      <c r="H7" s="27" t="s">
        <v>83</v>
      </c>
      <c r="I7" s="27">
        <v>4</v>
      </c>
      <c r="J7" s="14" t="s">
        <v>84</v>
      </c>
      <c r="K7" s="25">
        <v>4</v>
      </c>
      <c r="L7" s="43" t="s">
        <v>85</v>
      </c>
      <c r="M7" s="43">
        <v>3</v>
      </c>
      <c r="N7" s="44" t="s">
        <v>86</v>
      </c>
      <c r="O7" s="44">
        <v>3</v>
      </c>
      <c r="P7" s="45" t="s">
        <v>87</v>
      </c>
      <c r="Q7" s="45">
        <v>3</v>
      </c>
      <c r="R7" s="19" t="s">
        <v>88</v>
      </c>
      <c r="S7" s="19">
        <v>5</v>
      </c>
      <c r="T7" s="27" t="s">
        <v>82</v>
      </c>
      <c r="U7" s="27">
        <v>0</v>
      </c>
      <c r="V7" s="26" t="s">
        <v>89</v>
      </c>
      <c r="W7" s="26">
        <v>3</v>
      </c>
      <c r="X7" s="17" t="s">
        <v>90</v>
      </c>
      <c r="Y7" s="17">
        <v>3</v>
      </c>
      <c r="Z7" s="50" t="s">
        <v>91</v>
      </c>
      <c r="AA7" s="25">
        <v>3</v>
      </c>
      <c r="AB7" s="51" t="s">
        <v>91</v>
      </c>
      <c r="AC7" s="22">
        <v>3</v>
      </c>
      <c r="AD7" s="24" t="s">
        <v>92</v>
      </c>
      <c r="AE7" s="24">
        <v>3</v>
      </c>
      <c r="AF7" s="21" t="s">
        <v>82</v>
      </c>
      <c r="AG7" s="21">
        <v>0</v>
      </c>
      <c r="AH7" s="24" t="s">
        <v>93</v>
      </c>
      <c r="AI7" s="24">
        <v>3</v>
      </c>
      <c r="AJ7" s="19" t="s">
        <v>94</v>
      </c>
      <c r="AK7" s="19">
        <v>1</v>
      </c>
    </row>
    <row r="8">
      <c r="A8" s="5"/>
      <c r="B8" s="4"/>
      <c r="C8" s="23" t="s">
        <v>95</v>
      </c>
      <c r="D8" s="23">
        <v>6</v>
      </c>
      <c r="E8" s="23"/>
      <c r="F8" s="20" t="s">
        <v>96</v>
      </c>
      <c r="G8" s="20">
        <v>0</v>
      </c>
      <c r="H8" s="27" t="s">
        <v>97</v>
      </c>
      <c r="I8" s="27">
        <v>6</v>
      </c>
      <c r="J8" s="14" t="s">
        <v>98</v>
      </c>
      <c r="K8" s="25">
        <v>3</v>
      </c>
      <c r="L8" s="43" t="s">
        <v>99</v>
      </c>
      <c r="M8" s="43">
        <v>4</v>
      </c>
      <c r="N8" s="44" t="s">
        <v>100</v>
      </c>
      <c r="O8" s="44">
        <v>4</v>
      </c>
      <c r="P8" s="45" t="s">
        <v>101</v>
      </c>
      <c r="Q8" s="45">
        <v>4</v>
      </c>
      <c r="R8" s="19" t="s">
        <v>102</v>
      </c>
      <c r="S8" s="19">
        <v>6</v>
      </c>
      <c r="T8" s="27" t="s">
        <v>96</v>
      </c>
      <c r="U8" s="27">
        <v>0</v>
      </c>
      <c r="V8" s="26" t="s">
        <v>103</v>
      </c>
      <c r="W8" s="26">
        <v>4</v>
      </c>
      <c r="X8" s="17" t="s">
        <v>104</v>
      </c>
      <c r="Y8" s="17">
        <v>4</v>
      </c>
      <c r="Z8" s="50" t="s">
        <v>105</v>
      </c>
      <c r="AA8" s="25">
        <v>4</v>
      </c>
      <c r="AB8" s="51" t="s">
        <v>105</v>
      </c>
      <c r="AC8" s="22">
        <v>4</v>
      </c>
      <c r="AD8" s="24" t="s">
        <v>106</v>
      </c>
      <c r="AE8" s="24">
        <v>4</v>
      </c>
      <c r="AF8" s="21" t="s">
        <v>96</v>
      </c>
      <c r="AG8" s="21">
        <v>0</v>
      </c>
      <c r="AH8" s="24" t="s">
        <v>82</v>
      </c>
      <c r="AI8" s="24">
        <v>0</v>
      </c>
      <c r="AJ8" s="19" t="s">
        <v>107</v>
      </c>
      <c r="AK8" s="19">
        <v>2</v>
      </c>
    </row>
    <row r="9">
      <c r="B9" s="4"/>
      <c r="C9" s="23" t="s">
        <v>108</v>
      </c>
      <c r="D9" s="23">
        <v>6</v>
      </c>
      <c r="E9" s="23"/>
      <c r="F9" s="20"/>
      <c r="G9" s="20"/>
      <c r="H9" s="27" t="s">
        <v>82</v>
      </c>
      <c r="I9" s="27">
        <v>2</v>
      </c>
      <c r="J9" s="14" t="s">
        <v>109</v>
      </c>
      <c r="K9" s="25">
        <v>2</v>
      </c>
      <c r="L9" s="43" t="s">
        <v>110</v>
      </c>
      <c r="M9" s="43">
        <v>5</v>
      </c>
      <c r="N9" s="44" t="s">
        <v>111</v>
      </c>
      <c r="O9" s="44">
        <v>5</v>
      </c>
      <c r="P9" s="45" t="s">
        <v>112</v>
      </c>
      <c r="Q9" s="45">
        <v>5</v>
      </c>
      <c r="R9" s="19" t="s">
        <v>113</v>
      </c>
      <c r="S9" s="19">
        <v>8</v>
      </c>
      <c r="T9" s="27"/>
      <c r="U9" s="27"/>
      <c r="V9" s="26" t="s">
        <v>114</v>
      </c>
      <c r="W9" s="26">
        <v>5</v>
      </c>
      <c r="X9" s="17" t="s">
        <v>82</v>
      </c>
      <c r="Y9" s="17">
        <v>1</v>
      </c>
      <c r="Z9" s="25" t="s">
        <v>115</v>
      </c>
      <c r="AA9" s="25">
        <v>5</v>
      </c>
      <c r="AB9" s="22" t="s">
        <v>115</v>
      </c>
      <c r="AC9" s="22">
        <v>5</v>
      </c>
      <c r="AD9" s="24" t="s">
        <v>116</v>
      </c>
      <c r="AE9" s="24">
        <v>5</v>
      </c>
      <c r="AF9" s="21"/>
      <c r="AG9" s="21"/>
      <c r="AH9" s="24" t="s">
        <v>96</v>
      </c>
      <c r="AI9" s="24">
        <v>0</v>
      </c>
      <c r="AJ9" s="19" t="s">
        <v>117</v>
      </c>
      <c r="AK9" s="19">
        <v>3</v>
      </c>
    </row>
    <row r="10">
      <c r="B10" s="4"/>
      <c r="C10" s="23" t="s">
        <v>118</v>
      </c>
      <c r="D10" s="23">
        <v>8</v>
      </c>
      <c r="E10" s="23"/>
      <c r="F10" s="20"/>
      <c r="G10" s="20"/>
      <c r="H10" s="27" t="s">
        <v>96</v>
      </c>
      <c r="I10" s="27">
        <v>0</v>
      </c>
      <c r="J10" s="14" t="s">
        <v>119</v>
      </c>
      <c r="K10" s="25">
        <v>1</v>
      </c>
      <c r="L10" s="43" t="s">
        <v>120</v>
      </c>
      <c r="M10" s="43">
        <v>6</v>
      </c>
      <c r="N10" s="44" t="s">
        <v>121</v>
      </c>
      <c r="O10" s="44">
        <v>6</v>
      </c>
      <c r="P10" s="45" t="s">
        <v>122</v>
      </c>
      <c r="Q10" s="45">
        <v>6</v>
      </c>
      <c r="R10" s="19" t="s">
        <v>123</v>
      </c>
      <c r="S10" s="19">
        <v>10</v>
      </c>
      <c r="T10" s="27"/>
      <c r="U10" s="27"/>
      <c r="V10" s="26" t="s">
        <v>124</v>
      </c>
      <c r="W10" s="26">
        <v>6</v>
      </c>
      <c r="X10" s="17" t="s">
        <v>96</v>
      </c>
      <c r="Y10" s="17">
        <v>0</v>
      </c>
      <c r="Z10" s="25" t="s">
        <v>125</v>
      </c>
      <c r="AA10" s="25">
        <v>6</v>
      </c>
      <c r="AB10" s="22" t="s">
        <v>124</v>
      </c>
      <c r="AC10" s="22">
        <v>6</v>
      </c>
      <c r="AD10" s="24" t="s">
        <v>126</v>
      </c>
      <c r="AE10" s="24">
        <v>6</v>
      </c>
      <c r="AF10" s="21"/>
      <c r="AG10" s="21"/>
      <c r="AH10" s="24"/>
      <c r="AI10" s="24"/>
      <c r="AJ10" s="19" t="s">
        <v>127</v>
      </c>
      <c r="AK10" s="19">
        <v>4</v>
      </c>
    </row>
    <row r="11">
      <c r="B11" s="4"/>
      <c r="C11" s="23" t="s">
        <v>128</v>
      </c>
      <c r="D11" s="23">
        <v>8</v>
      </c>
      <c r="E11" s="23"/>
      <c r="F11" s="20"/>
      <c r="G11" s="20"/>
      <c r="H11" s="27" t="s">
        <v>129</v>
      </c>
      <c r="I11" s="27">
        <v>0</v>
      </c>
      <c r="J11" s="14" t="s">
        <v>130</v>
      </c>
      <c r="K11" s="25">
        <v>0</v>
      </c>
      <c r="L11" s="43" t="s">
        <v>131</v>
      </c>
      <c r="M11" s="43">
        <v>7</v>
      </c>
      <c r="N11" s="44" t="s">
        <v>132</v>
      </c>
      <c r="O11" s="44">
        <v>7</v>
      </c>
      <c r="P11" s="45" t="s">
        <v>133</v>
      </c>
      <c r="Q11" s="45">
        <v>7</v>
      </c>
      <c r="R11" s="19" t="s">
        <v>82</v>
      </c>
      <c r="S11" s="19">
        <v>2</v>
      </c>
      <c r="T11" s="27"/>
      <c r="U11" s="27"/>
      <c r="V11" s="26" t="s">
        <v>82</v>
      </c>
      <c r="W11" s="26">
        <v>2</v>
      </c>
      <c r="X11" s="17"/>
      <c r="Y11" s="17"/>
      <c r="Z11" s="25" t="s">
        <v>134</v>
      </c>
      <c r="AA11" s="25">
        <v>7</v>
      </c>
      <c r="AB11" s="22" t="s">
        <v>134</v>
      </c>
      <c r="AC11" s="22">
        <v>7</v>
      </c>
      <c r="AD11" s="24" t="s">
        <v>135</v>
      </c>
      <c r="AE11" s="24">
        <v>7</v>
      </c>
      <c r="AF11" s="21"/>
      <c r="AG11" s="21"/>
      <c r="AH11" s="24"/>
      <c r="AI11" s="24"/>
      <c r="AJ11" s="19" t="s">
        <v>82</v>
      </c>
      <c r="AK11" s="19">
        <v>0</v>
      </c>
    </row>
    <row r="12">
      <c r="B12" s="4"/>
      <c r="C12" s="23" t="s">
        <v>136</v>
      </c>
      <c r="D12" s="23">
        <v>10</v>
      </c>
      <c r="E12" s="23"/>
      <c r="F12" s="20"/>
      <c r="G12" s="20"/>
      <c r="H12" s="27" t="s">
        <v>137</v>
      </c>
      <c r="I12" s="27">
        <v>1</v>
      </c>
      <c r="J12" s="25" t="s">
        <v>138</v>
      </c>
      <c r="K12" s="25">
        <v>7</v>
      </c>
      <c r="L12" s="43" t="s">
        <v>139</v>
      </c>
      <c r="M12" s="43">
        <v>8</v>
      </c>
      <c r="N12" s="44" t="s">
        <v>140</v>
      </c>
      <c r="O12" s="44">
        <v>8</v>
      </c>
      <c r="P12" s="45" t="s">
        <v>141</v>
      </c>
      <c r="Q12" s="45">
        <v>8</v>
      </c>
      <c r="R12" s="19" t="s">
        <v>96</v>
      </c>
      <c r="S12" s="19">
        <v>0</v>
      </c>
      <c r="T12" s="27"/>
      <c r="U12" s="27"/>
      <c r="V12" s="26" t="s">
        <v>96</v>
      </c>
      <c r="W12" s="26">
        <v>0</v>
      </c>
      <c r="X12" s="17"/>
      <c r="Y12" s="17"/>
      <c r="Z12" s="25" t="s">
        <v>82</v>
      </c>
      <c r="AA12" s="25">
        <v>1</v>
      </c>
      <c r="AB12" s="22" t="s">
        <v>82</v>
      </c>
      <c r="AC12" s="22">
        <v>1</v>
      </c>
      <c r="AD12" s="24" t="s">
        <v>82</v>
      </c>
      <c r="AE12" s="24">
        <v>0</v>
      </c>
      <c r="AF12" s="21"/>
      <c r="AG12" s="21"/>
      <c r="AH12" s="24"/>
      <c r="AI12" s="24"/>
      <c r="AJ12" s="19" t="s">
        <v>96</v>
      </c>
      <c r="AK12" s="19">
        <v>0</v>
      </c>
    </row>
    <row r="13">
      <c r="B13" s="4"/>
      <c r="C13" s="23" t="s">
        <v>142</v>
      </c>
      <c r="D13" s="23">
        <v>10</v>
      </c>
      <c r="E13" s="23"/>
      <c r="F13" s="20"/>
      <c r="G13" s="20"/>
      <c r="H13" s="27" t="s">
        <v>143</v>
      </c>
      <c r="I13" s="27">
        <v>2</v>
      </c>
      <c r="J13" s="25" t="s">
        <v>144</v>
      </c>
      <c r="K13" s="25">
        <v>6</v>
      </c>
      <c r="L13" s="43" t="s">
        <v>145</v>
      </c>
      <c r="M13" s="43">
        <v>9</v>
      </c>
      <c r="N13" s="44" t="s">
        <v>146</v>
      </c>
      <c r="O13" s="44">
        <v>9</v>
      </c>
      <c r="P13" s="45" t="s">
        <v>147</v>
      </c>
      <c r="Q13" s="45">
        <v>9</v>
      </c>
      <c r="R13" s="19"/>
      <c r="S13" s="19"/>
      <c r="T13" s="27"/>
      <c r="U13" s="27"/>
      <c r="V13" s="26"/>
      <c r="W13" s="26"/>
      <c r="X13" s="17"/>
      <c r="Y13" s="17"/>
      <c r="Z13" s="25" t="s">
        <v>96</v>
      </c>
      <c r="AA13" s="25">
        <v>0</v>
      </c>
      <c r="AB13" s="22" t="s">
        <v>96</v>
      </c>
      <c r="AC13" s="22">
        <v>0</v>
      </c>
      <c r="AD13" s="24" t="s">
        <v>96</v>
      </c>
      <c r="AE13" s="24">
        <v>0</v>
      </c>
      <c r="AF13" s="21"/>
      <c r="AG13" s="21"/>
      <c r="AH13" s="24"/>
      <c r="AI13" s="24"/>
      <c r="AJ13" s="19"/>
      <c r="AK13" s="19"/>
    </row>
    <row r="14">
      <c r="B14" s="4"/>
      <c r="C14" s="23" t="s">
        <v>148</v>
      </c>
      <c r="D14" s="23">
        <v>0</v>
      </c>
      <c r="E14" s="23"/>
      <c r="F14" s="20"/>
      <c r="G14" s="20"/>
      <c r="H14" s="27" t="s">
        <v>149</v>
      </c>
      <c r="I14" s="27">
        <v>4</v>
      </c>
      <c r="J14" s="25" t="s">
        <v>150</v>
      </c>
      <c r="K14" s="25">
        <v>4</v>
      </c>
      <c r="L14" s="43" t="s">
        <v>82</v>
      </c>
      <c r="M14" s="43">
        <v>2</v>
      </c>
      <c r="N14" s="44" t="s">
        <v>82</v>
      </c>
      <c r="O14" s="44">
        <v>2</v>
      </c>
      <c r="P14" s="45" t="s">
        <v>82</v>
      </c>
      <c r="Q14" s="45">
        <v>3</v>
      </c>
      <c r="R14" s="19" t="s">
        <v>151</v>
      </c>
      <c r="S14" s="19"/>
      <c r="T14" s="150"/>
      <c r="U14" s="150"/>
      <c r="V14" s="151"/>
      <c r="W14" s="151"/>
      <c r="X14" s="152"/>
      <c r="Y14" s="152"/>
      <c r="Z14" s="153"/>
      <c r="AA14" s="153"/>
      <c r="AB14" s="154"/>
      <c r="AC14" s="154"/>
      <c r="AD14" s="155"/>
      <c r="AE14" s="155"/>
      <c r="AF14" s="156"/>
      <c r="AG14" s="156"/>
      <c r="AH14" s="155"/>
      <c r="AI14" s="155"/>
      <c r="AJ14" s="157"/>
      <c r="AK14" s="157"/>
    </row>
    <row r="15">
      <c r="B15" s="4"/>
      <c r="C15" s="23" t="s">
        <v>152</v>
      </c>
      <c r="D15" s="23">
        <v>0</v>
      </c>
      <c r="E15" s="23"/>
      <c r="F15" s="20"/>
      <c r="G15" s="20"/>
      <c r="H15" s="27" t="s">
        <v>153</v>
      </c>
      <c r="I15" s="27">
        <v>6</v>
      </c>
      <c r="J15" s="25" t="s">
        <v>154</v>
      </c>
      <c r="K15" s="25">
        <v>2</v>
      </c>
      <c r="L15" s="163" t="s">
        <v>96</v>
      </c>
      <c r="M15" s="163">
        <v>0</v>
      </c>
      <c r="N15" s="44" t="s">
        <v>96</v>
      </c>
      <c r="O15" s="44">
        <v>0</v>
      </c>
      <c r="P15" s="168" t="s">
        <v>96</v>
      </c>
      <c r="Q15" s="168">
        <v>0</v>
      </c>
      <c r="R15" s="19" t="s">
        <v>155</v>
      </c>
      <c r="S15" s="148">
        <v>0</v>
      </c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</row>
    <row r="16">
      <c r="A16" s="186" t="s">
        <v>156</v>
      </c>
      <c r="B16" s="187"/>
      <c r="C16" s="23" t="s">
        <v>157</v>
      </c>
      <c r="D16" s="23">
        <v>2</v>
      </c>
      <c r="E16" s="23"/>
      <c r="F16" s="20"/>
      <c r="G16" s="20"/>
      <c r="H16" s="27" t="s">
        <v>158</v>
      </c>
      <c r="I16" s="27">
        <v>8</v>
      </c>
      <c r="J16" s="25" t="s">
        <v>159</v>
      </c>
      <c r="K16" s="159">
        <v>1</v>
      </c>
      <c r="L16" s="158"/>
      <c r="M16" s="158"/>
      <c r="N16" s="161" t="s">
        <v>160</v>
      </c>
      <c r="O16" s="149"/>
      <c r="P16" s="158"/>
      <c r="Q16" s="158"/>
      <c r="R16" s="167" t="s">
        <v>161</v>
      </c>
      <c r="S16" s="148">
        <v>2</v>
      </c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</row>
    <row r="17">
      <c r="A17" s="7" t="s">
        <v>162</v>
      </c>
      <c r="B17" s="144">
        <f>Model!B2</f>
        <v>200</v>
      </c>
      <c r="C17" s="23" t="s">
        <v>163</v>
      </c>
      <c r="D17" s="23">
        <v>2</v>
      </c>
      <c r="E17" s="23"/>
      <c r="F17" s="20"/>
      <c r="G17" s="20"/>
      <c r="H17" s="27" t="s">
        <v>82</v>
      </c>
      <c r="I17" s="27">
        <v>2</v>
      </c>
      <c r="J17" s="25" t="s">
        <v>164</v>
      </c>
      <c r="K17" s="159">
        <v>0</v>
      </c>
      <c r="L17" s="158"/>
      <c r="M17" s="158"/>
      <c r="N17" s="161" t="s">
        <v>165</v>
      </c>
      <c r="O17" s="165">
        <v>0</v>
      </c>
      <c r="P17" s="158"/>
      <c r="Q17" s="158"/>
      <c r="R17" s="167" t="s">
        <v>166</v>
      </c>
      <c r="S17" s="148">
        <v>4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</row>
    <row r="18">
      <c r="A18" s="7" t="s">
        <v>167</v>
      </c>
      <c r="B18" s="144">
        <v>200</v>
      </c>
      <c r="C18" s="23" t="s">
        <v>168</v>
      </c>
      <c r="D18" s="23">
        <v>4</v>
      </c>
      <c r="E18" s="23"/>
      <c r="F18" s="20"/>
      <c r="G18" s="20"/>
      <c r="H18" s="27" t="s">
        <v>96</v>
      </c>
      <c r="I18" s="27">
        <v>0</v>
      </c>
      <c r="J18" s="25" t="s">
        <v>169</v>
      </c>
      <c r="K18" s="159">
        <v>7</v>
      </c>
      <c r="L18" s="158"/>
      <c r="M18" s="158"/>
      <c r="N18" s="161" t="s">
        <v>170</v>
      </c>
      <c r="O18" s="165">
        <v>3</v>
      </c>
      <c r="P18" s="158"/>
      <c r="Q18" s="158"/>
      <c r="R18" s="167" t="s">
        <v>171</v>
      </c>
      <c r="S18" s="148">
        <v>6</v>
      </c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</row>
    <row r="19">
      <c r="A19" s="7" t="s">
        <v>172</v>
      </c>
      <c r="B19" s="144">
        <v>250</v>
      </c>
      <c r="C19" s="23" t="s">
        <v>173</v>
      </c>
      <c r="D19" s="23">
        <v>4</v>
      </c>
      <c r="E19" s="23"/>
      <c r="F19" s="20"/>
      <c r="G19" s="20"/>
      <c r="H19" s="27" t="s">
        <v>174</v>
      </c>
      <c r="I19" s="27">
        <v>0</v>
      </c>
      <c r="J19" s="25" t="s">
        <v>175</v>
      </c>
      <c r="K19" s="159">
        <v>6</v>
      </c>
      <c r="L19" s="158"/>
      <c r="M19" s="158"/>
      <c r="N19" s="161" t="s">
        <v>176</v>
      </c>
      <c r="O19" s="165">
        <v>6</v>
      </c>
      <c r="P19" s="158"/>
      <c r="Q19" s="158"/>
      <c r="R19" s="167" t="s">
        <v>177</v>
      </c>
      <c r="S19" s="148">
        <v>8</v>
      </c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</row>
    <row r="20">
      <c r="A20" s="8" t="s">
        <v>178</v>
      </c>
      <c r="B20" s="145">
        <f>ROUND(B19/B17,2)</f>
        <v>1.25</v>
      </c>
      <c r="C20" s="23" t="s">
        <v>179</v>
      </c>
      <c r="D20" s="23">
        <v>6</v>
      </c>
      <c r="E20" s="23"/>
      <c r="F20" s="20"/>
      <c r="G20" s="20"/>
      <c r="H20" s="27" t="s">
        <v>180</v>
      </c>
      <c r="I20" s="27">
        <v>1</v>
      </c>
      <c r="J20" s="25" t="s">
        <v>181</v>
      </c>
      <c r="K20" s="159">
        <v>4</v>
      </c>
      <c r="L20" s="158"/>
      <c r="M20" s="158"/>
      <c r="N20" s="162" t="s">
        <v>182</v>
      </c>
      <c r="O20" s="165">
        <v>8</v>
      </c>
      <c r="P20" s="158"/>
      <c r="Q20" s="158"/>
      <c r="R20" s="167" t="s">
        <v>183</v>
      </c>
      <c r="S20" s="148">
        <v>10</v>
      </c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>
      <c r="C21" s="23" t="s">
        <v>184</v>
      </c>
      <c r="D21" s="23">
        <v>6</v>
      </c>
      <c r="E21" s="23"/>
      <c r="F21" s="20"/>
      <c r="G21" s="20"/>
      <c r="H21" s="27" t="s">
        <v>185</v>
      </c>
      <c r="I21" s="27">
        <v>2</v>
      </c>
      <c r="J21" s="25" t="s">
        <v>186</v>
      </c>
      <c r="K21" s="159">
        <v>3</v>
      </c>
      <c r="L21" s="158"/>
      <c r="M21" s="158"/>
      <c r="N21" s="161" t="s">
        <v>187</v>
      </c>
      <c r="O21" s="165">
        <v>10</v>
      </c>
      <c r="P21" s="158"/>
      <c r="Q21" s="158"/>
      <c r="R21" s="167" t="s">
        <v>188</v>
      </c>
      <c r="S21" s="148">
        <v>12</v>
      </c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>
      <c r="A22" s="6" t="s">
        <v>189</v>
      </c>
      <c r="C22" s="23" t="s">
        <v>190</v>
      </c>
      <c r="D22" s="23">
        <v>8</v>
      </c>
      <c r="E22" s="23"/>
      <c r="F22" s="20"/>
      <c r="G22" s="20"/>
      <c r="H22" s="27" t="s">
        <v>191</v>
      </c>
      <c r="I22" s="27">
        <v>4</v>
      </c>
      <c r="J22" s="25" t="s">
        <v>192</v>
      </c>
      <c r="K22" s="159">
        <v>2</v>
      </c>
      <c r="L22" s="158"/>
      <c r="M22" s="158"/>
      <c r="N22" s="161" t="s">
        <v>193</v>
      </c>
      <c r="O22" s="165">
        <v>12</v>
      </c>
      <c r="P22" s="158"/>
      <c r="Q22" s="158"/>
      <c r="R22" s="167" t="s">
        <v>82</v>
      </c>
      <c r="S22" s="148">
        <v>2</v>
      </c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>
      <c r="A23" s="6" t="s">
        <v>194</v>
      </c>
      <c r="C23" s="23" t="s">
        <v>195</v>
      </c>
      <c r="D23" s="23">
        <v>2</v>
      </c>
      <c r="E23" s="23"/>
      <c r="F23" s="20"/>
      <c r="G23" s="20"/>
      <c r="H23" s="27" t="s">
        <v>196</v>
      </c>
      <c r="I23" s="27">
        <v>6</v>
      </c>
      <c r="J23" s="25" t="s">
        <v>197</v>
      </c>
      <c r="K23" s="159">
        <v>1</v>
      </c>
      <c r="L23" s="158"/>
      <c r="M23" s="158"/>
      <c r="N23" s="161" t="s">
        <v>82</v>
      </c>
      <c r="O23" s="165">
        <v>3</v>
      </c>
      <c r="P23" s="158"/>
      <c r="Q23" s="158"/>
      <c r="R23" s="169" t="s">
        <v>96</v>
      </c>
      <c r="S23" s="170">
        <v>0</v>
      </c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>
      <c r="A24" s="6" t="s">
        <v>3</v>
      </c>
      <c r="C24" s="23" t="s">
        <v>198</v>
      </c>
      <c r="D24" s="23">
        <v>2</v>
      </c>
      <c r="E24" s="23"/>
      <c r="F24" s="20"/>
      <c r="G24" s="20"/>
      <c r="H24" s="27" t="s">
        <v>199</v>
      </c>
      <c r="I24" s="27">
        <v>8</v>
      </c>
      <c r="J24" s="25" t="s">
        <v>200</v>
      </c>
      <c r="K24" s="159">
        <v>0</v>
      </c>
      <c r="L24" s="158"/>
      <c r="M24" s="158"/>
      <c r="N24" s="164" t="s">
        <v>96</v>
      </c>
      <c r="O24" s="166">
        <v>0</v>
      </c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>
      <c r="A25" s="6" t="s">
        <v>201</v>
      </c>
      <c r="C25" s="23" t="s">
        <v>202</v>
      </c>
      <c r="D25" s="23">
        <v>2</v>
      </c>
      <c r="E25" s="23"/>
      <c r="F25" s="20"/>
      <c r="G25" s="20"/>
      <c r="H25" s="27" t="s">
        <v>96</v>
      </c>
      <c r="I25" s="27">
        <v>0</v>
      </c>
      <c r="J25" s="25" t="s">
        <v>203</v>
      </c>
      <c r="K25" s="159">
        <v>4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>
      <c r="A26" s="6" t="s">
        <v>204</v>
      </c>
      <c r="C26" s="23" t="s">
        <v>205</v>
      </c>
      <c r="D26" s="23">
        <v>4</v>
      </c>
      <c r="E26" s="23"/>
      <c r="F26" s="20"/>
      <c r="G26" s="20"/>
      <c r="H26" s="27" t="s">
        <v>82</v>
      </c>
      <c r="I26" s="27">
        <v>3</v>
      </c>
      <c r="J26" s="25" t="s">
        <v>96</v>
      </c>
      <c r="K26" s="159">
        <v>0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ht="27.6">
      <c r="A27" s="6" t="s">
        <v>206</v>
      </c>
      <c r="C27" s="23" t="s">
        <v>207</v>
      </c>
      <c r="D27" s="23">
        <v>4</v>
      </c>
      <c r="E27" s="23"/>
      <c r="F27" s="20"/>
      <c r="G27" s="20"/>
      <c r="H27" s="27"/>
      <c r="I27" s="27"/>
      <c r="J27" s="25" t="s">
        <v>208</v>
      </c>
      <c r="K27" s="159">
        <v>2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</row>
    <row r="28">
      <c r="A28" s="6" t="s">
        <v>209</v>
      </c>
      <c r="C28" s="23" t="s">
        <v>210</v>
      </c>
      <c r="D28" s="23">
        <v>6</v>
      </c>
      <c r="E28" s="23"/>
      <c r="F28" s="20"/>
      <c r="G28" s="20"/>
      <c r="H28" s="27"/>
      <c r="I28" s="27"/>
      <c r="J28" s="25" t="s">
        <v>211</v>
      </c>
      <c r="K28" s="159">
        <v>4</v>
      </c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</row>
    <row r="29">
      <c r="A29" s="6" t="s">
        <v>212</v>
      </c>
      <c r="C29" s="23" t="s">
        <v>213</v>
      </c>
      <c r="D29" s="23">
        <v>6</v>
      </c>
      <c r="E29" s="23"/>
      <c r="F29" s="20"/>
      <c r="G29" s="20"/>
      <c r="H29" s="27"/>
      <c r="I29" s="27"/>
      <c r="J29" s="25" t="s">
        <v>214</v>
      </c>
      <c r="K29" s="159">
        <v>6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</row>
    <row r="30">
      <c r="A30" s="6" t="s">
        <v>26</v>
      </c>
      <c r="C30" s="23" t="s">
        <v>215</v>
      </c>
      <c r="D30" s="23">
        <v>6</v>
      </c>
      <c r="E30" s="23"/>
      <c r="F30" s="20"/>
      <c r="G30" s="20"/>
      <c r="H30" s="27"/>
      <c r="I30" s="27"/>
      <c r="J30" s="25" t="s">
        <v>216</v>
      </c>
      <c r="K30" s="159">
        <v>8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</row>
    <row r="31">
      <c r="A31" s="6" t="s">
        <v>217</v>
      </c>
      <c r="C31" s="23" t="s">
        <v>218</v>
      </c>
      <c r="D31" s="23">
        <v>8</v>
      </c>
      <c r="E31" s="23"/>
      <c r="F31" s="20"/>
      <c r="G31" s="20"/>
      <c r="H31" s="27"/>
      <c r="I31" s="27"/>
      <c r="J31" s="25" t="s">
        <v>219</v>
      </c>
      <c r="K31" s="159">
        <v>8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</row>
    <row r="32">
      <c r="A32" s="6" t="s">
        <v>28</v>
      </c>
      <c r="C32" s="23" t="s">
        <v>220</v>
      </c>
      <c r="D32" s="23">
        <v>8</v>
      </c>
      <c r="E32" s="23"/>
      <c r="F32" s="20"/>
      <c r="G32" s="20"/>
      <c r="H32" s="14"/>
      <c r="I32" s="14"/>
      <c r="J32" s="25" t="s">
        <v>221</v>
      </c>
      <c r="K32" s="159">
        <v>10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</row>
    <row r="33">
      <c r="A33" s="6" t="s">
        <v>29</v>
      </c>
      <c r="C33" s="23" t="s">
        <v>222</v>
      </c>
      <c r="D33" s="23">
        <v>8</v>
      </c>
      <c r="E33" s="23"/>
      <c r="F33" s="20"/>
      <c r="G33" s="20"/>
      <c r="H33" s="14"/>
      <c r="I33" s="14"/>
      <c r="J33" s="25" t="s">
        <v>82</v>
      </c>
      <c r="K33" s="159">
        <v>2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</row>
    <row r="34">
      <c r="A34" s="6" t="s">
        <v>223</v>
      </c>
      <c r="C34" s="23" t="s">
        <v>224</v>
      </c>
      <c r="D34" s="23">
        <v>4</v>
      </c>
      <c r="E34" s="23"/>
      <c r="F34" s="20"/>
      <c r="G34" s="20"/>
      <c r="H34" s="146"/>
      <c r="I34" s="146"/>
      <c r="J34" s="147" t="s">
        <v>96</v>
      </c>
      <c r="K34" s="160">
        <v>0</v>
      </c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</row>
    <row r="35">
      <c r="A35" s="6" t="s">
        <v>225</v>
      </c>
      <c r="C35" s="23"/>
      <c r="D35" s="23"/>
      <c r="E35" s="23"/>
      <c r="F35" s="20"/>
      <c r="G35" s="20"/>
      <c r="H35" s="14"/>
      <c r="I35" s="14"/>
      <c r="J35" s="147"/>
      <c r="K35" s="160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</row>
    <row r="36">
      <c r="A36" s="6" t="s">
        <v>31</v>
      </c>
      <c r="C36" s="23" t="s">
        <v>96</v>
      </c>
      <c r="D36" s="23">
        <v>0</v>
      </c>
      <c r="E36" s="23"/>
      <c r="F36" s="20"/>
      <c r="G36" s="20"/>
      <c r="H36" s="14"/>
      <c r="I36" s="14"/>
      <c r="J36" s="147"/>
      <c r="K36" s="160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</row>
    <row r="37">
      <c r="A37" s="6" t="s">
        <v>226</v>
      </c>
    </row>
    <row r="38">
      <c r="A38" s="6" t="s">
        <v>227</v>
      </c>
    </row>
    <row r="39" ht="55.2">
      <c r="A39" s="9" t="s">
        <v>228</v>
      </c>
      <c r="C39" s="6" t="s">
        <v>189</v>
      </c>
      <c r="D39" s="6" t="s">
        <v>194</v>
      </c>
      <c r="E39" s="6"/>
      <c r="F39" s="6"/>
      <c r="G39" s="6"/>
      <c r="L39" s="6" t="s">
        <v>201</v>
      </c>
      <c r="M39" s="6" t="s">
        <v>204</v>
      </c>
      <c r="N39" s="6" t="s">
        <v>209</v>
      </c>
      <c r="O39" s="6" t="s">
        <v>212</v>
      </c>
      <c r="P39" s="6" t="s">
        <v>217</v>
      </c>
      <c r="Q39" s="6" t="s">
        <v>28</v>
      </c>
      <c r="R39" s="6"/>
      <c r="S39" s="6"/>
      <c r="T39" s="6" t="s">
        <v>223</v>
      </c>
      <c r="U39" s="6" t="s">
        <v>225</v>
      </c>
      <c r="V39" s="6" t="s">
        <v>226</v>
      </c>
      <c r="W39" s="6" t="s">
        <v>227</v>
      </c>
    </row>
  </sheetData>
  <sheetProtection algorithmName="SHA-512" hashValue="aolfNp7//0OrBmFyZt0nN4aI10vhD+KniMRBJdG/AagZ1xziqFM43R/gnXkyEG6EjXwaPag4lBXuVa3zIxKmfA==" saltValue="U6O1IVAnk+vMDuD9bcg86g==" spinCount="100000" sheet="1" objects="1" scenarios="1"/>
  <mergeCells>
    <mergeCell ref="R1:S1"/>
    <mergeCell ref="R2:S2"/>
    <mergeCell ref="C1:D1"/>
    <mergeCell ref="C2:D2"/>
    <mergeCell ref="L1:O1"/>
    <mergeCell ref="L2:O2"/>
    <mergeCell ref="P1:Q1"/>
    <mergeCell ref="P2:Q2"/>
    <mergeCell ref="F1:G1"/>
    <mergeCell ref="F2:G2"/>
    <mergeCell ref="H1:I1"/>
    <mergeCell ref="H2:I2"/>
    <mergeCell ref="J1:K1"/>
    <mergeCell ref="J2:K2"/>
    <mergeCell ref="T1:U1"/>
    <mergeCell ref="T2:U2"/>
    <mergeCell ref="V1:W1"/>
    <mergeCell ref="V2:W2"/>
    <mergeCell ref="X1:Y1"/>
    <mergeCell ref="X2:Y2"/>
    <mergeCell ref="AL1:AM1"/>
    <mergeCell ref="AL2:AM2"/>
    <mergeCell ref="A16:B16"/>
    <mergeCell ref="A1:B2"/>
    <mergeCell ref="AF1:AG1"/>
    <mergeCell ref="AF2:AG2"/>
    <mergeCell ref="AH1:AI1"/>
    <mergeCell ref="AH2:AI2"/>
    <mergeCell ref="AJ1:AK1"/>
    <mergeCell ref="AJ2:AK2"/>
    <mergeCell ref="Z1:AA1"/>
    <mergeCell ref="Z2:AA2"/>
    <mergeCell ref="AB1:AC1"/>
    <mergeCell ref="AB2:AC2"/>
    <mergeCell ref="AD1:AE1"/>
    <mergeCell ref="AD2:AE2"/>
  </mergeCells>
  <pageMargins left="0.7" right="0.7" top="0.75" bottom="0.75" header="0.3" footer="0.3"/>
  <pageSetup orientation="portrait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27E6589-BB52-47EE-B64C-3281E2489D2E}"/>
</file>

<file path=customXml/itemProps2.xml><?xml version="1.0" encoding="utf-8"?>
<ds:datastoreItem xmlns:ds="http://schemas.openxmlformats.org/officeDocument/2006/customXml" ds:itemID="{6C72FE10-F687-428E-89DC-DB7E5A82BACC}"/>
</file>

<file path=customXml/itemProps3.xml><?xml version="1.0" encoding="utf-8"?>
<ds:datastoreItem xmlns:ds="http://schemas.openxmlformats.org/officeDocument/2006/customXml" ds:itemID="{ADDDFC5E-CD3B-4B10-96D0-99C555EF5F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3-Point Estimates</vt:lpstr>
      <vt:lpstr>Factory Input</vt:lpstr>
      <vt:lpstr>Model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2017-09-26T09:14:25Z</dcterms:created>
  <dcterms:modified xsi:type="dcterms:W3CDTF">2019-01-31T06:21:41Z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